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35" activeTab="0"/>
  </bookViews>
  <sheets>
    <sheet name="VSS" sheetId="1" r:id="rId1"/>
    <sheet name="komb" sheetId="2" r:id="rId2"/>
  </sheets>
  <definedNames>
    <definedName name="_xlnm.Print_Area" localSheetId="1">'komb'!$C$1:$BT$63</definedName>
    <definedName name="_xlnm.Print_Area" localSheetId="0">'VSS'!$A$1:$BG$72</definedName>
    <definedName name="_xlnm.Print_Titles" localSheetId="1">'komb'!$A:$H,'komb'!$1:$3</definedName>
    <definedName name="_xlnm.Print_Titles" localSheetId="0">'VSS'!$A:$H,'VSS'!$1:$3</definedName>
  </definedNames>
  <calcPr fullCalcOnLoad="1"/>
</workbook>
</file>

<file path=xl/sharedStrings.xml><?xml version="1.0" encoding="utf-8"?>
<sst xmlns="http://schemas.openxmlformats.org/spreadsheetml/2006/main" count="541" uniqueCount="178">
  <si>
    <t>koht</t>
  </si>
  <si>
    <t>VSS</t>
  </si>
  <si>
    <t>Koht kokku</t>
  </si>
  <si>
    <t>Sum</t>
  </si>
  <si>
    <t>CSP</t>
  </si>
  <si>
    <t>Kokku</t>
  </si>
  <si>
    <t>Laskejärjekord</t>
  </si>
  <si>
    <t>Kits</t>
  </si>
  <si>
    <t>Lammas</t>
  </si>
  <si>
    <t>Siga</t>
  </si>
  <si>
    <t>Rebane</t>
  </si>
  <si>
    <t>Klubi</t>
  </si>
  <si>
    <t>Koht</t>
  </si>
  <si>
    <t xml:space="preserve">2.lask </t>
  </si>
  <si>
    <t>kokku</t>
  </si>
  <si>
    <t>JKV * 4</t>
  </si>
  <si>
    <t>Summa</t>
  </si>
  <si>
    <t>Kombi koht</t>
  </si>
  <si>
    <t>Kombi</t>
  </si>
  <si>
    <t>Rada</t>
  </si>
  <si>
    <t>Aeg</t>
  </si>
  <si>
    <t>Number</t>
  </si>
  <si>
    <t>Vanus</t>
  </si>
  <si>
    <t>JKV</t>
  </si>
  <si>
    <t>v</t>
  </si>
  <si>
    <t>j</t>
  </si>
  <si>
    <t>Vanusegr koht</t>
  </si>
  <si>
    <t>J1</t>
  </si>
  <si>
    <t>J2</t>
  </si>
  <si>
    <t>V1</t>
  </si>
  <si>
    <t>V2</t>
  </si>
  <si>
    <t>J3</t>
  </si>
  <si>
    <t>V3</t>
  </si>
  <si>
    <t>TRAP</t>
  </si>
  <si>
    <t>vanuse koht</t>
  </si>
  <si>
    <t>k</t>
  </si>
  <si>
    <t>s</t>
  </si>
  <si>
    <t>JKV * 4 punkte</t>
  </si>
  <si>
    <t>koh</t>
  </si>
  <si>
    <t>VSS Kokku</t>
  </si>
  <si>
    <t>Klass</t>
  </si>
  <si>
    <t>Sünni aasta</t>
  </si>
  <si>
    <t>Perekonnanimi</t>
  </si>
  <si>
    <t>Eesnimi</t>
  </si>
  <si>
    <t>Marco</t>
  </si>
  <si>
    <t>Ahti</t>
  </si>
  <si>
    <t>Jaanus</t>
  </si>
  <si>
    <t>Andres</t>
  </si>
  <si>
    <t>Valdu</t>
  </si>
  <si>
    <t>Tauno</t>
  </si>
  <si>
    <t>Tauri</t>
  </si>
  <si>
    <t>Maaris</t>
  </si>
  <si>
    <t>Ivo</t>
  </si>
  <si>
    <t>Oliver</t>
  </si>
  <si>
    <t>Meeme</t>
  </si>
  <si>
    <t>Jane</t>
  </si>
  <si>
    <t>Veikko</t>
  </si>
  <si>
    <t>Alar</t>
  </si>
  <si>
    <t>Aili</t>
  </si>
  <si>
    <t>Villu</t>
  </si>
  <si>
    <t>Rivo</t>
  </si>
  <si>
    <t>Maanus</t>
  </si>
  <si>
    <t>Lembit</t>
  </si>
  <si>
    <t>Sven-Erik</t>
  </si>
  <si>
    <t>Alo</t>
  </si>
  <si>
    <t>Voldemar</t>
  </si>
  <si>
    <t>Hannes</t>
  </si>
  <si>
    <t>Arvo</t>
  </si>
  <si>
    <t>Tõnu</t>
  </si>
  <si>
    <t>Kaupo</t>
  </si>
  <si>
    <t>Marko</t>
  </si>
  <si>
    <t>Villem</t>
  </si>
  <si>
    <t>Tiit</t>
  </si>
  <si>
    <t>Ardi</t>
  </si>
  <si>
    <t>Ilmar</t>
  </si>
  <si>
    <t>Airek</t>
  </si>
  <si>
    <t>Sulev</t>
  </si>
  <si>
    <t>Endrik</t>
  </si>
  <si>
    <t>Indrek</t>
  </si>
  <si>
    <t>Andrus</t>
  </si>
  <si>
    <t>Taavi</t>
  </si>
  <si>
    <t>Arles</t>
  </si>
  <si>
    <t>Mart</t>
  </si>
  <si>
    <t>Heino</t>
  </si>
  <si>
    <t>Vello</t>
  </si>
  <si>
    <t>Otto</t>
  </si>
  <si>
    <t>Anti</t>
  </si>
  <si>
    <t>Uudo</t>
  </si>
  <si>
    <t>Tarmo</t>
  </si>
  <si>
    <t>Triin</t>
  </si>
  <si>
    <t>Rain</t>
  </si>
  <si>
    <t>Toomas</t>
  </si>
  <si>
    <t>Priit</t>
  </si>
  <si>
    <t>Janek</t>
  </si>
  <si>
    <t>Raivo</t>
  </si>
  <si>
    <t>Ahto</t>
  </si>
  <si>
    <t>Aarne</t>
  </si>
  <si>
    <t>Sveters</t>
  </si>
  <si>
    <t>Valdmets</t>
  </si>
  <si>
    <t>Lind</t>
  </si>
  <si>
    <t>Tooming</t>
  </si>
  <si>
    <t>Reinaas</t>
  </si>
  <si>
    <t>Tamm</t>
  </si>
  <si>
    <t>Sepp</t>
  </si>
  <si>
    <t>Salumets</t>
  </si>
  <si>
    <t>Riismaa</t>
  </si>
  <si>
    <t>Tihvan</t>
  </si>
  <si>
    <t>Kiens</t>
  </si>
  <si>
    <t>Popp</t>
  </si>
  <si>
    <t>Pook</t>
  </si>
  <si>
    <t>Poltimäe</t>
  </si>
  <si>
    <t>Mäesalu</t>
  </si>
  <si>
    <t>Mihkelstein</t>
  </si>
  <si>
    <t>Lohu</t>
  </si>
  <si>
    <t>Ling</t>
  </si>
  <si>
    <t>Tõuts</t>
  </si>
  <si>
    <t>Kuusmik</t>
  </si>
  <si>
    <t>Kuslap</t>
  </si>
  <si>
    <t>Krooben</t>
  </si>
  <si>
    <t>Kindsigo</t>
  </si>
  <si>
    <t>Kikerpill</t>
  </si>
  <si>
    <t>Karp</t>
  </si>
  <si>
    <t>Aasma</t>
  </si>
  <si>
    <t>Kolju</t>
  </si>
  <si>
    <t>Raun</t>
  </si>
  <si>
    <t>Lette</t>
  </si>
  <si>
    <t>Reimaa</t>
  </si>
  <si>
    <t>Taal</t>
  </si>
  <si>
    <t>Tasane</t>
  </si>
  <si>
    <t>Sadam</t>
  </si>
  <si>
    <t>Veske</t>
  </si>
  <si>
    <t>Harkmann</t>
  </si>
  <si>
    <t>Levandi</t>
  </si>
  <si>
    <t>Torm</t>
  </si>
  <si>
    <t>Post</t>
  </si>
  <si>
    <t>Peips</t>
  </si>
  <si>
    <t>Kuus</t>
  </si>
  <si>
    <t>Joakit</t>
  </si>
  <si>
    <t>Roostfeldt</t>
  </si>
  <si>
    <t>Kuld</t>
  </si>
  <si>
    <t>Kuut</t>
  </si>
  <si>
    <t>Kattai</t>
  </si>
  <si>
    <t>Lepind</t>
  </si>
  <si>
    <t>Uluk II</t>
  </si>
  <si>
    <t>Teesoo LK</t>
  </si>
  <si>
    <t>Avinurme</t>
  </si>
  <si>
    <t>Rapla JL</t>
  </si>
  <si>
    <t>Võru JK</t>
  </si>
  <si>
    <t>Laekvere JÜ</t>
  </si>
  <si>
    <t>Silma LK</t>
  </si>
  <si>
    <t>Viljandi JL</t>
  </si>
  <si>
    <t>Valga JK</t>
  </si>
  <si>
    <t>Rahnoja JS</t>
  </si>
  <si>
    <t>MSpK</t>
  </si>
  <si>
    <t>Pärnu JL</t>
  </si>
  <si>
    <t>Ida-Viru JK</t>
  </si>
  <si>
    <t>Padise JS</t>
  </si>
  <si>
    <t>Järva JS</t>
  </si>
  <si>
    <t>kits</t>
  </si>
  <si>
    <t>siga</t>
  </si>
  <si>
    <t>lammas</t>
  </si>
  <si>
    <t>rebane</t>
  </si>
  <si>
    <t>Põllumäe</t>
  </si>
  <si>
    <t>vjl</t>
  </si>
  <si>
    <t>Kristi</t>
  </si>
  <si>
    <t>Animägi</t>
  </si>
  <si>
    <t>Mait</t>
  </si>
  <si>
    <t>Mägi</t>
  </si>
  <si>
    <t>individuaal</t>
  </si>
  <si>
    <t>Finaal</t>
  </si>
  <si>
    <t>1 s</t>
  </si>
  <si>
    <t>2 s</t>
  </si>
  <si>
    <t>3 s</t>
  </si>
  <si>
    <t>4 s</t>
  </si>
  <si>
    <t>5 s</t>
  </si>
  <si>
    <t>1 v</t>
  </si>
  <si>
    <t>6 s</t>
  </si>
  <si>
    <t>7 s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</si>
</sst>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"/>
    <numFmt numFmtId="165" formatCode="0.000"/>
    <numFmt numFmtId="166" formatCode="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dd:mm:yyyy\ h:mm"/>
    <numFmt numFmtId="177" formatCode="dd/mm\ h:mm"/>
  </numFmts>
  <fonts count="3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1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Alignment="1">
      <alignment/>
    </xf>
    <xf numFmtId="20" fontId="1" fillId="0" borderId="12" xfId="0" applyNumberFormat="1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0" fontId="2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" fillId="24" borderId="24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2" xfId="57" applyFont="1" applyBorder="1">
      <alignment/>
      <protection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24" borderId="10" xfId="0" applyFont="1" applyFill="1" applyBorder="1" applyAlignment="1">
      <alignment horizontal="center" textRotation="90" wrapText="1"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1" fontId="8" fillId="24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1" fontId="11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/>
    </xf>
    <xf numFmtId="20" fontId="1" fillId="0" borderId="10" xfId="0" applyNumberFormat="1" applyFont="1" applyBorder="1" applyAlignment="1">
      <alignment horizontal="center" vertical="center" textRotation="90"/>
    </xf>
    <xf numFmtId="1" fontId="2" fillId="0" borderId="12" xfId="0" applyNumberFormat="1" applyFont="1" applyBorder="1" applyAlignment="1">
      <alignment/>
    </xf>
    <xf numFmtId="0" fontId="1" fillId="24" borderId="12" xfId="0" applyFont="1" applyFill="1" applyBorder="1" applyAlignment="1">
      <alignment horizontal="center"/>
    </xf>
    <xf numFmtId="1" fontId="8" fillId="24" borderId="12" xfId="0" applyNumberFormat="1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2" fillId="24" borderId="12" xfId="0" applyFont="1" applyFill="1" applyBorder="1" applyAlignment="1">
      <alignment horizontal="center"/>
    </xf>
    <xf numFmtId="0" fontId="10" fillId="24" borderId="29" xfId="0" applyFont="1" applyFill="1" applyBorder="1" applyAlignment="1">
      <alignment/>
    </xf>
    <xf numFmtId="0" fontId="0" fillId="24" borderId="29" xfId="0" applyFill="1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24" borderId="26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11" fillId="24" borderId="26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24" borderId="34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10" fillId="24" borderId="36" xfId="0" applyFont="1" applyFill="1" applyBorder="1" applyAlignment="1">
      <alignment/>
    </xf>
    <xf numFmtId="0" fontId="1" fillId="24" borderId="22" xfId="0" applyFont="1" applyFill="1" applyBorder="1" applyAlignment="1">
      <alignment horizontal="center" textRotation="90" wrapText="1"/>
    </xf>
    <xf numFmtId="0" fontId="1" fillId="24" borderId="28" xfId="0" applyFont="1" applyFill="1" applyBorder="1" applyAlignment="1">
      <alignment horizontal="center" textRotation="90" wrapText="1"/>
    </xf>
    <xf numFmtId="1" fontId="8" fillId="24" borderId="32" xfId="0" applyNumberFormat="1" applyFont="1" applyFill="1" applyBorder="1" applyAlignment="1">
      <alignment horizontal="center"/>
    </xf>
    <xf numFmtId="1" fontId="8" fillId="24" borderId="22" xfId="0" applyNumberFormat="1" applyFont="1" applyFill="1" applyBorder="1" applyAlignment="1">
      <alignment horizontal="center"/>
    </xf>
    <xf numFmtId="1" fontId="8" fillId="24" borderId="28" xfId="0" applyNumberFormat="1" applyFont="1" applyFill="1" applyBorder="1" applyAlignment="1">
      <alignment horizontal="center"/>
    </xf>
    <xf numFmtId="0" fontId="0" fillId="24" borderId="37" xfId="0" applyFill="1" applyBorder="1" applyAlignment="1">
      <alignment/>
    </xf>
    <xf numFmtId="0" fontId="1" fillId="24" borderId="31" xfId="0" applyFont="1" applyFill="1" applyBorder="1" applyAlignment="1">
      <alignment horizontal="center" textRotation="90" wrapText="1"/>
    </xf>
    <xf numFmtId="0" fontId="1" fillId="24" borderId="38" xfId="0" applyFont="1" applyFill="1" applyBorder="1" applyAlignment="1">
      <alignment horizontal="center" textRotation="90" wrapText="1"/>
    </xf>
    <xf numFmtId="0" fontId="3" fillId="24" borderId="30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0" fillId="24" borderId="39" xfId="0" applyFill="1" applyBorder="1" applyAlignment="1">
      <alignment/>
    </xf>
    <xf numFmtId="0" fontId="12" fillId="24" borderId="40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2" fillId="24" borderId="42" xfId="0" applyFont="1" applyFill="1" applyBorder="1" applyAlignment="1">
      <alignment horizontal="center"/>
    </xf>
    <xf numFmtId="0" fontId="0" fillId="24" borderId="43" xfId="0" applyFill="1" applyBorder="1" applyAlignment="1">
      <alignment/>
    </xf>
    <xf numFmtId="0" fontId="3" fillId="24" borderId="32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" fillId="24" borderId="12" xfId="0" applyNumberFormat="1" applyFont="1" applyFill="1" applyBorder="1" applyAlignment="1">
      <alignment horizontal="center"/>
    </xf>
    <xf numFmtId="1" fontId="11" fillId="24" borderId="12" xfId="0" applyNumberFormat="1" applyFont="1" applyFill="1" applyBorder="1" applyAlignment="1">
      <alignment horizontal="center"/>
    </xf>
    <xf numFmtId="1" fontId="2" fillId="24" borderId="12" xfId="0" applyNumberFormat="1" applyFont="1" applyFill="1" applyBorder="1" applyAlignment="1">
      <alignment/>
    </xf>
    <xf numFmtId="1" fontId="1" fillId="24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1" fillId="24" borderId="29" xfId="0" applyFont="1" applyFill="1" applyBorder="1" applyAlignment="1">
      <alignment horizontal="center"/>
    </xf>
    <xf numFmtId="0" fontId="1" fillId="0" borderId="26" xfId="0" applyFont="1" applyBorder="1" applyAlignment="1">
      <alignment horizontal="center" textRotation="90"/>
    </xf>
    <xf numFmtId="1" fontId="1" fillId="24" borderId="26" xfId="0" applyNumberFormat="1" applyFont="1" applyFill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30" fillId="0" borderId="44" xfId="0" applyFont="1" applyBorder="1" applyAlignment="1">
      <alignment/>
    </xf>
    <xf numFmtId="0" fontId="30" fillId="0" borderId="45" xfId="0" applyFont="1" applyBorder="1" applyAlignment="1">
      <alignment/>
    </xf>
    <xf numFmtId="1" fontId="2" fillId="0" borderId="3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2" fillId="24" borderId="12" xfId="0" applyFont="1" applyFill="1" applyBorder="1" applyAlignment="1">
      <alignment/>
    </xf>
    <xf numFmtId="0" fontId="30" fillId="0" borderId="22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 textRotation="90"/>
    </xf>
    <xf numFmtId="0" fontId="1" fillId="24" borderId="46" xfId="0" applyFont="1" applyFill="1" applyBorder="1" applyAlignment="1">
      <alignment horizontal="center" textRotation="90" wrapText="1"/>
    </xf>
    <xf numFmtId="0" fontId="1" fillId="24" borderId="24" xfId="0" applyFont="1" applyFill="1" applyBorder="1" applyAlignment="1">
      <alignment horizontal="center" textRotation="90" wrapText="1"/>
    </xf>
    <xf numFmtId="0" fontId="1" fillId="24" borderId="35" xfId="0" applyFont="1" applyFill="1" applyBorder="1" applyAlignment="1">
      <alignment horizontal="center" textRotation="90" wrapText="1"/>
    </xf>
    <xf numFmtId="0" fontId="1" fillId="0" borderId="4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24" borderId="46" xfId="0" applyFont="1" applyFill="1" applyBorder="1" applyAlignment="1">
      <alignment horizontal="center" textRotation="90" wrapText="1"/>
    </xf>
    <xf numFmtId="0" fontId="1" fillId="24" borderId="24" xfId="0" applyFont="1" applyFill="1" applyBorder="1" applyAlignment="1">
      <alignment horizontal="center" textRotation="90" wrapText="1"/>
    </xf>
    <xf numFmtId="0" fontId="1" fillId="24" borderId="35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/>
    </xf>
    <xf numFmtId="0" fontId="1" fillId="0" borderId="0" xfId="0" applyNumberFormat="1" applyFont="1" applyBorder="1" applyAlignment="1">
      <alignment horizontal="center" textRotation="90" wrapText="1"/>
    </xf>
    <xf numFmtId="0" fontId="1" fillId="0" borderId="43" xfId="0" applyFont="1" applyBorder="1" applyAlignment="1">
      <alignment horizontal="left" textRotation="90"/>
    </xf>
    <xf numFmtId="0" fontId="1" fillId="0" borderId="22" xfId="0" applyFont="1" applyBorder="1" applyAlignment="1">
      <alignment horizontal="left" textRotation="90"/>
    </xf>
    <xf numFmtId="0" fontId="1" fillId="0" borderId="28" xfId="0" applyFont="1" applyBorder="1" applyAlignment="1">
      <alignment horizontal="left" textRotation="90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textRotation="90" wrapText="1"/>
    </xf>
    <xf numFmtId="0" fontId="1" fillId="24" borderId="43" xfId="0" applyFont="1" applyFill="1" applyBorder="1" applyAlignment="1">
      <alignment horizontal="center" textRotation="90" wrapText="1"/>
    </xf>
    <xf numFmtId="0" fontId="1" fillId="24" borderId="22" xfId="0" applyFont="1" applyFill="1" applyBorder="1" applyAlignment="1">
      <alignment horizontal="center" textRotation="90" wrapText="1"/>
    </xf>
    <xf numFmtId="0" fontId="1" fillId="24" borderId="28" xfId="0" applyFont="1" applyFill="1" applyBorder="1" applyAlignment="1">
      <alignment horizontal="center" textRotation="90" wrapText="1"/>
    </xf>
    <xf numFmtId="0" fontId="1" fillId="24" borderId="15" xfId="0" applyFont="1" applyFill="1" applyBorder="1" applyAlignment="1">
      <alignment horizontal="center" textRotation="90" wrapText="1"/>
    </xf>
    <xf numFmtId="0" fontId="1" fillId="24" borderId="33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24" borderId="41" xfId="0" applyFont="1" applyFill="1" applyBorder="1" applyAlignment="1">
      <alignment horizontal="center" textRotation="90" wrapText="1"/>
    </xf>
    <xf numFmtId="0" fontId="1" fillId="24" borderId="42" xfId="0" applyFont="1" applyFill="1" applyBorder="1" applyAlignment="1">
      <alignment horizontal="center" textRotation="90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20" fontId="1" fillId="0" borderId="53" xfId="0" applyNumberFormat="1" applyFont="1" applyBorder="1" applyAlignment="1">
      <alignment horizontal="center" vertical="center" textRotation="90"/>
    </xf>
    <xf numFmtId="20" fontId="1" fillId="0" borderId="12" xfId="0" applyNumberFormat="1" applyFont="1" applyBorder="1" applyAlignment="1">
      <alignment horizontal="center" vertical="center" textRotation="90"/>
    </xf>
    <xf numFmtId="0" fontId="1" fillId="24" borderId="29" xfId="0" applyFont="1" applyFill="1" applyBorder="1" applyAlignment="1">
      <alignment horizontal="center" textRotation="90" wrapText="1"/>
    </xf>
    <xf numFmtId="0" fontId="1" fillId="24" borderId="10" xfId="0" applyFont="1" applyFill="1" applyBorder="1" applyAlignment="1">
      <alignment horizontal="center" textRotation="90" wrapText="1"/>
    </xf>
    <xf numFmtId="0" fontId="1" fillId="24" borderId="26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1" fillId="24" borderId="10" xfId="0" applyFont="1" applyFill="1" applyBorder="1" applyAlignment="1">
      <alignment horizontal="center" textRotation="90"/>
    </xf>
    <xf numFmtId="0" fontId="1" fillId="24" borderId="26" xfId="0" applyFont="1" applyFill="1" applyBorder="1" applyAlignment="1">
      <alignment horizontal="center" textRotation="90"/>
    </xf>
    <xf numFmtId="0" fontId="1" fillId="0" borderId="29" xfId="0" applyFont="1" applyBorder="1" applyAlignment="1">
      <alignment horizontal="center"/>
    </xf>
    <xf numFmtId="20" fontId="1" fillId="0" borderId="55" xfId="0" applyNumberFormat="1" applyFont="1" applyBorder="1" applyAlignment="1">
      <alignment horizontal="center" vertical="center" textRotation="90"/>
    </xf>
    <xf numFmtId="0" fontId="1" fillId="24" borderId="21" xfId="0" applyFont="1" applyFill="1" applyBorder="1" applyAlignment="1">
      <alignment horizontal="center" textRotation="90" wrapText="1"/>
    </xf>
    <xf numFmtId="0" fontId="1" fillId="24" borderId="27" xfId="0" applyFont="1" applyFill="1" applyBorder="1" applyAlignment="1">
      <alignment horizontal="center" textRotation="90" wrapText="1"/>
    </xf>
    <xf numFmtId="0" fontId="1" fillId="0" borderId="48" xfId="0" applyFont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0" borderId="47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MV_VSS_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2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9"/>
  <sheetViews>
    <sheetView tabSelected="1" zoomScale="83" zoomScaleNormal="83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1" sqref="E11"/>
    </sheetView>
  </sheetViews>
  <sheetFormatPr defaultColWidth="9.140625" defaultRowHeight="12.75"/>
  <cols>
    <col min="1" max="1" width="3.140625" style="20" hidden="1" customWidth="1"/>
    <col min="2" max="2" width="3.8515625" style="16" hidden="1" customWidth="1"/>
    <col min="3" max="3" width="4.57421875" style="92" bestFit="1" customWidth="1"/>
    <col min="4" max="4" width="10.28125" style="3" bestFit="1" customWidth="1"/>
    <col min="5" max="5" width="18.28125" style="3" bestFit="1" customWidth="1"/>
    <col min="6" max="6" width="12.140625" style="3" bestFit="1" customWidth="1"/>
    <col min="7" max="7" width="3.28125" style="60" customWidth="1"/>
    <col min="8" max="8" width="8.421875" style="60" bestFit="1" customWidth="1"/>
    <col min="9" max="12" width="4.7109375" style="14" hidden="1" customWidth="1"/>
    <col min="13" max="17" width="3.57421875" style="14" customWidth="1"/>
    <col min="18" max="18" width="4.8515625" style="131" customWidth="1"/>
    <col min="19" max="22" width="3.57421875" style="14" customWidth="1"/>
    <col min="23" max="23" width="4.00390625" style="14" customWidth="1"/>
    <col min="24" max="24" width="5.421875" style="131" customWidth="1"/>
    <col min="25" max="29" width="4.00390625" style="14" customWidth="1"/>
    <col min="30" max="30" width="5.00390625" style="61" customWidth="1"/>
    <col min="31" max="35" width="4.00390625" style="14" customWidth="1"/>
    <col min="36" max="36" width="4.7109375" style="61" customWidth="1"/>
    <col min="37" max="37" width="8.7109375" style="61" customWidth="1"/>
    <col min="38" max="38" width="7.8515625" style="61" customWidth="1"/>
    <col min="39" max="42" width="6.421875" style="40" hidden="1" customWidth="1"/>
    <col min="43" max="43" width="7.00390625" style="40" hidden="1" customWidth="1"/>
    <col min="44" max="44" width="6.8515625" style="40" hidden="1" customWidth="1"/>
    <col min="45" max="45" width="9.57421875" style="40" hidden="1" customWidth="1"/>
    <col min="46" max="46" width="6.421875" style="40" customWidth="1"/>
    <col min="47" max="47" width="7.57421875" style="4" hidden="1" customWidth="1"/>
    <col min="48" max="48" width="6.28125" style="7" hidden="1" customWidth="1"/>
    <col min="49" max="49" width="6.140625" style="3" hidden="1" customWidth="1"/>
    <col min="50" max="50" width="5.8515625" style="4" hidden="1" customWidth="1"/>
    <col min="51" max="51" width="6.421875" style="3" hidden="1" customWidth="1"/>
    <col min="52" max="52" width="6.8515625" style="4" hidden="1" customWidth="1"/>
    <col min="53" max="53" width="9.28125" style="3" hidden="1" customWidth="1"/>
    <col min="54" max="54" width="6.28125" style="3" hidden="1" customWidth="1"/>
    <col min="55" max="57" width="5.28125" style="3" hidden="1" customWidth="1"/>
    <col min="58" max="59" width="6.421875" style="3" hidden="1" customWidth="1"/>
    <col min="60" max="61" width="5.140625" style="3" bestFit="1" customWidth="1"/>
    <col min="62" max="62" width="4.57421875" style="3" bestFit="1" customWidth="1"/>
    <col min="63" max="16384" width="9.140625" style="3" customWidth="1"/>
  </cols>
  <sheetData>
    <row r="1" spans="1:62" s="85" customFormat="1" ht="15.75">
      <c r="A1" s="170" t="s">
        <v>20</v>
      </c>
      <c r="B1" s="175" t="s">
        <v>19</v>
      </c>
      <c r="C1" s="176" t="s">
        <v>21</v>
      </c>
      <c r="D1" s="167" t="s">
        <v>43</v>
      </c>
      <c r="E1" s="192" t="s">
        <v>42</v>
      </c>
      <c r="F1" s="167" t="s">
        <v>11</v>
      </c>
      <c r="G1" s="189" t="s">
        <v>40</v>
      </c>
      <c r="H1" s="179" t="s">
        <v>41</v>
      </c>
      <c r="I1" s="160" t="s">
        <v>6</v>
      </c>
      <c r="J1" s="161"/>
      <c r="K1" s="161"/>
      <c r="L1" s="162"/>
      <c r="M1" s="160" t="s">
        <v>9</v>
      </c>
      <c r="N1" s="161"/>
      <c r="O1" s="161"/>
      <c r="P1" s="161"/>
      <c r="Q1" s="162"/>
      <c r="R1" s="157" t="s">
        <v>159</v>
      </c>
      <c r="S1" s="160" t="s">
        <v>8</v>
      </c>
      <c r="T1" s="161"/>
      <c r="U1" s="161"/>
      <c r="V1" s="161"/>
      <c r="W1" s="162"/>
      <c r="X1" s="157" t="s">
        <v>160</v>
      </c>
      <c r="Y1" s="160" t="s">
        <v>158</v>
      </c>
      <c r="Z1" s="161"/>
      <c r="AA1" s="161"/>
      <c r="AB1" s="161"/>
      <c r="AC1" s="162"/>
      <c r="AD1" s="171" t="s">
        <v>158</v>
      </c>
      <c r="AE1" s="160" t="s">
        <v>10</v>
      </c>
      <c r="AF1" s="161"/>
      <c r="AG1" s="161"/>
      <c r="AH1" s="161"/>
      <c r="AI1" s="162"/>
      <c r="AJ1" s="171" t="s">
        <v>161</v>
      </c>
      <c r="AK1" s="183" t="s">
        <v>5</v>
      </c>
      <c r="AL1" s="108">
        <f>+MAX(AL4:AL144)</f>
        <v>52</v>
      </c>
      <c r="AM1" s="89"/>
      <c r="AN1" s="89"/>
      <c r="AO1" s="89"/>
      <c r="AP1" s="89"/>
      <c r="AQ1" s="89"/>
      <c r="AR1" s="114"/>
      <c r="AS1" s="124"/>
      <c r="AT1" s="120"/>
      <c r="AU1" s="84" t="s">
        <v>33</v>
      </c>
      <c r="AV1" s="35"/>
      <c r="AW1" s="35"/>
      <c r="AX1" s="188" t="s">
        <v>4</v>
      </c>
      <c r="AY1" s="188"/>
      <c r="AZ1" s="188" t="s">
        <v>23</v>
      </c>
      <c r="BA1" s="188"/>
      <c r="BB1" s="188"/>
      <c r="BC1" s="188" t="s">
        <v>18</v>
      </c>
      <c r="BD1" s="188"/>
      <c r="BE1" s="188"/>
      <c r="BF1" s="188"/>
      <c r="BG1" s="188"/>
      <c r="BH1" s="170" t="s">
        <v>169</v>
      </c>
      <c r="BI1" s="170" t="s">
        <v>5</v>
      </c>
      <c r="BJ1" s="170" t="s">
        <v>12</v>
      </c>
    </row>
    <row r="2" spans="1:62" s="85" customFormat="1" ht="20.25" customHeight="1">
      <c r="A2" s="170"/>
      <c r="B2" s="175"/>
      <c r="C2" s="177"/>
      <c r="D2" s="168"/>
      <c r="E2" s="193"/>
      <c r="F2" s="168"/>
      <c r="G2" s="190"/>
      <c r="H2" s="180"/>
      <c r="I2" s="163"/>
      <c r="J2" s="154"/>
      <c r="K2" s="154"/>
      <c r="L2" s="155"/>
      <c r="M2" s="163"/>
      <c r="N2" s="154"/>
      <c r="O2" s="154"/>
      <c r="P2" s="154"/>
      <c r="Q2" s="155"/>
      <c r="R2" s="158"/>
      <c r="S2" s="163"/>
      <c r="T2" s="154"/>
      <c r="U2" s="154"/>
      <c r="V2" s="154"/>
      <c r="W2" s="155"/>
      <c r="X2" s="158"/>
      <c r="Y2" s="163"/>
      <c r="Z2" s="154"/>
      <c r="AA2" s="154"/>
      <c r="AB2" s="154"/>
      <c r="AC2" s="155"/>
      <c r="AD2" s="172"/>
      <c r="AE2" s="163"/>
      <c r="AF2" s="154"/>
      <c r="AG2" s="154"/>
      <c r="AH2" s="154"/>
      <c r="AI2" s="155"/>
      <c r="AJ2" s="172"/>
      <c r="AK2" s="184"/>
      <c r="AL2" s="186" t="s">
        <v>12</v>
      </c>
      <c r="AM2" s="63"/>
      <c r="AN2" s="63"/>
      <c r="AO2" s="63"/>
      <c r="AP2" s="63"/>
      <c r="AQ2" s="63"/>
      <c r="AR2" s="115"/>
      <c r="AS2" s="109"/>
      <c r="AT2" s="195" t="s">
        <v>26</v>
      </c>
      <c r="AU2" s="170" t="s">
        <v>3</v>
      </c>
      <c r="AV2" s="174" t="s">
        <v>13</v>
      </c>
      <c r="AW2" s="170" t="s">
        <v>0</v>
      </c>
      <c r="AX2" s="170" t="s">
        <v>3</v>
      </c>
      <c r="AY2" s="170" t="s">
        <v>0</v>
      </c>
      <c r="AZ2" s="170" t="s">
        <v>14</v>
      </c>
      <c r="BA2" s="182" t="s">
        <v>2</v>
      </c>
      <c r="BB2" s="182" t="s">
        <v>26</v>
      </c>
      <c r="BC2" s="170" t="s">
        <v>15</v>
      </c>
      <c r="BD2" s="170" t="s">
        <v>1</v>
      </c>
      <c r="BE2" s="170" t="s">
        <v>16</v>
      </c>
      <c r="BF2" s="182" t="s">
        <v>17</v>
      </c>
      <c r="BG2" s="182" t="s">
        <v>26</v>
      </c>
      <c r="BH2" s="170"/>
      <c r="BI2" s="170"/>
      <c r="BJ2" s="170"/>
    </row>
    <row r="3" spans="1:62" s="85" customFormat="1" ht="34.5" customHeight="1" thickBot="1">
      <c r="A3" s="170"/>
      <c r="B3" s="175"/>
      <c r="C3" s="178"/>
      <c r="D3" s="169"/>
      <c r="E3" s="194"/>
      <c r="F3" s="169"/>
      <c r="G3" s="191"/>
      <c r="H3" s="181"/>
      <c r="I3" s="164"/>
      <c r="J3" s="165"/>
      <c r="K3" s="165"/>
      <c r="L3" s="166"/>
      <c r="M3" s="104">
        <v>1</v>
      </c>
      <c r="N3" s="90">
        <v>2</v>
      </c>
      <c r="O3" s="90">
        <v>3</v>
      </c>
      <c r="P3" s="90">
        <v>4</v>
      </c>
      <c r="Q3" s="105">
        <v>5</v>
      </c>
      <c r="R3" s="159"/>
      <c r="S3" s="104">
        <v>1</v>
      </c>
      <c r="T3" s="90">
        <v>2</v>
      </c>
      <c r="U3" s="90">
        <v>3</v>
      </c>
      <c r="V3" s="90">
        <v>4</v>
      </c>
      <c r="W3" s="105">
        <v>5</v>
      </c>
      <c r="X3" s="159"/>
      <c r="Y3" s="104">
        <v>1</v>
      </c>
      <c r="Z3" s="90">
        <v>2</v>
      </c>
      <c r="AA3" s="90">
        <v>3</v>
      </c>
      <c r="AB3" s="90">
        <v>4</v>
      </c>
      <c r="AC3" s="105">
        <v>5</v>
      </c>
      <c r="AD3" s="173"/>
      <c r="AE3" s="104">
        <v>1</v>
      </c>
      <c r="AF3" s="90">
        <v>2</v>
      </c>
      <c r="AG3" s="90">
        <v>3</v>
      </c>
      <c r="AH3" s="90">
        <v>4</v>
      </c>
      <c r="AI3" s="105">
        <v>5</v>
      </c>
      <c r="AJ3" s="173"/>
      <c r="AK3" s="185"/>
      <c r="AL3" s="187"/>
      <c r="AM3" s="91" t="s">
        <v>25</v>
      </c>
      <c r="AN3" s="91" t="s">
        <v>38</v>
      </c>
      <c r="AO3" s="91" t="s">
        <v>36</v>
      </c>
      <c r="AP3" s="91" t="s">
        <v>35</v>
      </c>
      <c r="AQ3" s="91" t="s">
        <v>24</v>
      </c>
      <c r="AR3" s="116" t="s">
        <v>35</v>
      </c>
      <c r="AS3" s="110"/>
      <c r="AT3" s="196"/>
      <c r="AU3" s="170"/>
      <c r="AV3" s="174"/>
      <c r="AW3" s="170"/>
      <c r="AX3" s="170"/>
      <c r="AY3" s="170"/>
      <c r="AZ3" s="170"/>
      <c r="BA3" s="182"/>
      <c r="BB3" s="182"/>
      <c r="BC3" s="170"/>
      <c r="BD3" s="170"/>
      <c r="BE3" s="170"/>
      <c r="BF3" s="182"/>
      <c r="BG3" s="182"/>
      <c r="BH3" s="170"/>
      <c r="BI3" s="170"/>
      <c r="BJ3" s="170"/>
    </row>
    <row r="4" spans="1:63" s="14" customFormat="1" ht="15.75">
      <c r="A4" s="156">
        <v>0.40277777777777773</v>
      </c>
      <c r="B4" s="54">
        <v>3</v>
      </c>
      <c r="C4" s="97">
        <v>48</v>
      </c>
      <c r="D4" s="146" t="s">
        <v>81</v>
      </c>
      <c r="E4" s="146" t="s">
        <v>127</v>
      </c>
      <c r="F4" s="146" t="s">
        <v>149</v>
      </c>
      <c r="G4" s="100" t="str">
        <f aca="true" t="shared" si="0" ref="G4:G35">+IF(H4&gt;=(2008-20),"j",IF(H4&lt;=(2008-55),"v","s"))</f>
        <v>s</v>
      </c>
      <c r="H4" s="148">
        <v>1973</v>
      </c>
      <c r="I4" s="21"/>
      <c r="J4" s="10"/>
      <c r="K4" s="10"/>
      <c r="L4" s="22"/>
      <c r="M4" s="57">
        <v>10</v>
      </c>
      <c r="N4" s="58">
        <v>10</v>
      </c>
      <c r="O4" s="58">
        <v>10</v>
      </c>
      <c r="P4" s="58">
        <v>10</v>
      </c>
      <c r="Q4" s="59">
        <v>9</v>
      </c>
      <c r="R4" s="128">
        <f aca="true" t="shared" si="1" ref="R4:R35">+SUM(M4:Q4)</f>
        <v>49</v>
      </c>
      <c r="S4" s="57">
        <v>10</v>
      </c>
      <c r="T4" s="58">
        <v>10</v>
      </c>
      <c r="U4" s="58">
        <v>10</v>
      </c>
      <c r="V4" s="58">
        <v>10</v>
      </c>
      <c r="W4" s="59">
        <v>10</v>
      </c>
      <c r="X4" s="128">
        <f aca="true" t="shared" si="2" ref="X4:X35">+SUM(S4:W4)</f>
        <v>50</v>
      </c>
      <c r="Y4" s="57">
        <v>10</v>
      </c>
      <c r="Z4" s="58">
        <v>10</v>
      </c>
      <c r="AA4" s="58">
        <v>10</v>
      </c>
      <c r="AB4" s="58">
        <v>10</v>
      </c>
      <c r="AC4" s="59">
        <v>10</v>
      </c>
      <c r="AD4" s="106">
        <f aca="true" t="shared" si="3" ref="AD4:AD35">+SUM(Y4:AC4)</f>
        <v>50</v>
      </c>
      <c r="AE4" s="57">
        <v>10</v>
      </c>
      <c r="AF4" s="58">
        <v>10</v>
      </c>
      <c r="AG4" s="58">
        <v>10</v>
      </c>
      <c r="AH4" s="58">
        <v>10</v>
      </c>
      <c r="AI4" s="59">
        <v>9</v>
      </c>
      <c r="AJ4" s="106">
        <f aca="true" t="shared" si="4" ref="AJ4:AJ35">+SUM(AE4:AI4)</f>
        <v>49</v>
      </c>
      <c r="AK4" s="111">
        <f aca="true" t="shared" si="5" ref="AK4:AK35">+R4*1.0000001+X4*1.000001+AD4*1.00001+AJ4</f>
        <v>198.0005549</v>
      </c>
      <c r="AL4" s="101">
        <f aca="true" t="shared" si="6" ref="AL4:AL35">RANK(AK4,AK$4:AK$144)</f>
        <v>1</v>
      </c>
      <c r="AM4" s="82">
        <f aca="true" t="shared" si="7" ref="AM4:AM35">+IF($G4=AM$3,$AK4,0)</f>
        <v>0</v>
      </c>
      <c r="AN4" s="83">
        <f aca="true" t="shared" si="8" ref="AN4:AN35">RANK(AM4,AM$4:AM$145)</f>
        <v>10</v>
      </c>
      <c r="AO4" s="82">
        <f aca="true" t="shared" si="9" ref="AO4:AO35">+IF($G4=AO$3,$AK4,0)</f>
        <v>198.0005549</v>
      </c>
      <c r="AP4" s="83">
        <f aca="true" t="shared" si="10" ref="AP4:AP35">RANK(AO4,AO$4:AO$145)</f>
        <v>1</v>
      </c>
      <c r="AQ4" s="82">
        <f aca="true" t="shared" si="11" ref="AQ4:AQ35">+IF($G4=AQ$3,$AK4,0)</f>
        <v>0</v>
      </c>
      <c r="AR4" s="117">
        <f aca="true" t="shared" si="12" ref="AR4:AR35">RANK(AQ4,AQ$4:AQ$145)</f>
        <v>10</v>
      </c>
      <c r="AS4" s="125">
        <f aca="true" t="shared" si="13" ref="AS4:AS35">+IF(AM4&gt;0,AN4,(IF(AO4&gt;0,AP4,AR4)))</f>
        <v>1</v>
      </c>
      <c r="AT4" s="121" t="str">
        <f aca="true" t="shared" si="14" ref="AT4:AT35">CONCATENATE(AS4," ",G4)</f>
        <v>1 s</v>
      </c>
      <c r="AU4" s="25"/>
      <c r="AV4" s="11"/>
      <c r="AW4" s="36"/>
      <c r="AX4" s="25"/>
      <c r="AY4" s="32"/>
      <c r="AZ4" s="8">
        <f aca="true" t="shared" si="15" ref="AZ4:AZ11">+AX4+AU4</f>
        <v>0</v>
      </c>
      <c r="BA4" s="32">
        <f aca="true" t="shared" si="16" ref="BA4:BA35">RANK(AZ4,AZ$4:AZ$145)</f>
        <v>11</v>
      </c>
      <c r="BB4" s="33" t="s">
        <v>30</v>
      </c>
      <c r="BC4" s="3">
        <f aca="true" t="shared" si="17" ref="BC4:BC11">+AZ4*4</f>
        <v>0</v>
      </c>
      <c r="BD4" s="25">
        <f aca="true" t="shared" si="18" ref="BD4:BD35">+AK4</f>
        <v>198.0005549</v>
      </c>
      <c r="BE4" s="25">
        <f aca="true" t="shared" si="19" ref="BE4:BE11">+BC4+AK4</f>
        <v>198.0005549</v>
      </c>
      <c r="BF4" s="32">
        <f aca="true" t="shared" si="20" ref="BF4:BF35">RANK(BE4,BE$4:BE$145)</f>
        <v>2</v>
      </c>
      <c r="BG4" s="33" t="s">
        <v>30</v>
      </c>
      <c r="BH4" s="14">
        <v>196</v>
      </c>
      <c r="BI4" s="30">
        <f>+BH4+AK4</f>
        <v>394.0005549</v>
      </c>
      <c r="BJ4" s="101">
        <f>RANK(BI4,BI$4:BI$144)</f>
        <v>1</v>
      </c>
      <c r="BK4" s="14" t="s">
        <v>170</v>
      </c>
    </row>
    <row r="5" spans="1:63" ht="15.75">
      <c r="A5" s="156"/>
      <c r="B5" s="93">
        <v>4</v>
      </c>
      <c r="C5" s="97">
        <v>59</v>
      </c>
      <c r="D5" s="146" t="s">
        <v>92</v>
      </c>
      <c r="E5" s="146" t="s">
        <v>138</v>
      </c>
      <c r="F5" s="146" t="s">
        <v>149</v>
      </c>
      <c r="G5" s="100" t="str">
        <f t="shared" si="0"/>
        <v>s</v>
      </c>
      <c r="H5" s="148">
        <v>1978</v>
      </c>
      <c r="I5" s="21"/>
      <c r="J5" s="10"/>
      <c r="K5" s="10"/>
      <c r="L5" s="22"/>
      <c r="M5" s="57">
        <v>10</v>
      </c>
      <c r="N5" s="58">
        <v>10</v>
      </c>
      <c r="O5" s="58">
        <v>10</v>
      </c>
      <c r="P5" s="58">
        <v>9</v>
      </c>
      <c r="Q5" s="59">
        <v>8</v>
      </c>
      <c r="R5" s="128">
        <f t="shared" si="1"/>
        <v>47</v>
      </c>
      <c r="S5" s="57">
        <v>10</v>
      </c>
      <c r="T5" s="58">
        <v>10</v>
      </c>
      <c r="U5" s="58">
        <v>10</v>
      </c>
      <c r="V5" s="58">
        <v>10</v>
      </c>
      <c r="W5" s="59">
        <v>10</v>
      </c>
      <c r="X5" s="128">
        <f t="shared" si="2"/>
        <v>50</v>
      </c>
      <c r="Y5" s="57">
        <v>10</v>
      </c>
      <c r="Z5" s="58">
        <v>10</v>
      </c>
      <c r="AA5" s="58">
        <v>10</v>
      </c>
      <c r="AB5" s="58">
        <v>10</v>
      </c>
      <c r="AC5" s="59">
        <v>10</v>
      </c>
      <c r="AD5" s="106">
        <f t="shared" si="3"/>
        <v>50</v>
      </c>
      <c r="AE5" s="57">
        <v>10</v>
      </c>
      <c r="AF5" s="58">
        <v>10</v>
      </c>
      <c r="AG5" s="58">
        <v>10</v>
      </c>
      <c r="AH5" s="58">
        <v>10</v>
      </c>
      <c r="AI5" s="59">
        <v>10</v>
      </c>
      <c r="AJ5" s="106">
        <f t="shared" si="4"/>
        <v>50</v>
      </c>
      <c r="AK5" s="111">
        <f t="shared" si="5"/>
        <v>197.0005547</v>
      </c>
      <c r="AL5" s="101">
        <f t="shared" si="6"/>
        <v>2</v>
      </c>
      <c r="AM5" s="82">
        <f t="shared" si="7"/>
        <v>0</v>
      </c>
      <c r="AN5" s="83">
        <f t="shared" si="8"/>
        <v>10</v>
      </c>
      <c r="AO5" s="82">
        <f t="shared" si="9"/>
        <v>197.0005547</v>
      </c>
      <c r="AP5" s="83">
        <f t="shared" si="10"/>
        <v>2</v>
      </c>
      <c r="AQ5" s="82">
        <f t="shared" si="11"/>
        <v>0</v>
      </c>
      <c r="AR5" s="117">
        <f t="shared" si="12"/>
        <v>10</v>
      </c>
      <c r="AS5" s="125">
        <f t="shared" si="13"/>
        <v>2</v>
      </c>
      <c r="AT5" s="122" t="str">
        <f t="shared" si="14"/>
        <v>2 s</v>
      </c>
      <c r="AU5" s="25"/>
      <c r="AV5" s="11"/>
      <c r="AW5" s="29"/>
      <c r="AX5" s="25"/>
      <c r="AY5" s="12"/>
      <c r="AZ5" s="8">
        <f t="shared" si="15"/>
        <v>0</v>
      </c>
      <c r="BA5" s="12">
        <f t="shared" si="16"/>
        <v>11</v>
      </c>
      <c r="BB5" s="33" t="s">
        <v>29</v>
      </c>
      <c r="BC5" s="25">
        <f t="shared" si="17"/>
        <v>0</v>
      </c>
      <c r="BD5" s="25">
        <f t="shared" si="18"/>
        <v>197.0005547</v>
      </c>
      <c r="BE5" s="25">
        <f t="shared" si="19"/>
        <v>197.0005547</v>
      </c>
      <c r="BF5" s="12">
        <f t="shared" si="20"/>
        <v>3</v>
      </c>
      <c r="BG5" s="33" t="s">
        <v>29</v>
      </c>
      <c r="BH5" s="3">
        <v>194</v>
      </c>
      <c r="BI5" s="30">
        <f aca="true" t="shared" si="21" ref="BI5:BI12">+BH5+AK5</f>
        <v>391.0005547</v>
      </c>
      <c r="BJ5" s="101">
        <f aca="true" t="shared" si="22" ref="BJ5:BJ12">RANK(BI5,BI$4:BI$144)</f>
        <v>2</v>
      </c>
      <c r="BK5" s="3" t="s">
        <v>171</v>
      </c>
    </row>
    <row r="6" spans="1:62" ht="15.75">
      <c r="A6" s="156"/>
      <c r="B6" s="94">
        <v>5</v>
      </c>
      <c r="C6" s="98">
        <v>33</v>
      </c>
      <c r="D6" s="146" t="s">
        <v>72</v>
      </c>
      <c r="E6" s="146" t="s">
        <v>121</v>
      </c>
      <c r="F6" s="146" t="s">
        <v>143</v>
      </c>
      <c r="G6" s="100" t="str">
        <f t="shared" si="0"/>
        <v>v</v>
      </c>
      <c r="H6" s="149">
        <v>1944</v>
      </c>
      <c r="I6" s="23"/>
      <c r="J6" s="2"/>
      <c r="K6" s="2"/>
      <c r="L6" s="24"/>
      <c r="M6" s="48">
        <v>10</v>
      </c>
      <c r="N6" s="6">
        <v>10</v>
      </c>
      <c r="O6" s="6">
        <v>10</v>
      </c>
      <c r="P6" s="6">
        <v>0</v>
      </c>
      <c r="Q6" s="49">
        <v>9</v>
      </c>
      <c r="R6" s="129">
        <f t="shared" si="1"/>
        <v>39</v>
      </c>
      <c r="S6" s="48">
        <v>10</v>
      </c>
      <c r="T6" s="6">
        <v>10</v>
      </c>
      <c r="U6" s="6">
        <v>10</v>
      </c>
      <c r="V6" s="6">
        <v>10</v>
      </c>
      <c r="W6" s="49">
        <v>8</v>
      </c>
      <c r="X6" s="129">
        <f t="shared" si="2"/>
        <v>48</v>
      </c>
      <c r="Y6" s="48">
        <v>10</v>
      </c>
      <c r="Z6" s="6">
        <v>10</v>
      </c>
      <c r="AA6" s="6">
        <v>10</v>
      </c>
      <c r="AB6" s="6">
        <v>10</v>
      </c>
      <c r="AC6" s="49">
        <v>10</v>
      </c>
      <c r="AD6" s="42">
        <f t="shared" si="3"/>
        <v>50</v>
      </c>
      <c r="AE6" s="48">
        <v>10</v>
      </c>
      <c r="AF6" s="6">
        <v>10</v>
      </c>
      <c r="AG6" s="6">
        <v>10</v>
      </c>
      <c r="AH6" s="6">
        <v>10</v>
      </c>
      <c r="AI6" s="49">
        <v>10</v>
      </c>
      <c r="AJ6" s="42">
        <f t="shared" si="4"/>
        <v>50</v>
      </c>
      <c r="AK6" s="112">
        <f t="shared" si="5"/>
        <v>187.0005519</v>
      </c>
      <c r="AL6" s="102">
        <f t="shared" si="6"/>
        <v>13</v>
      </c>
      <c r="AM6" s="72">
        <f t="shared" si="7"/>
        <v>0</v>
      </c>
      <c r="AN6" s="71">
        <f t="shared" si="8"/>
        <v>10</v>
      </c>
      <c r="AO6" s="72">
        <f t="shared" si="9"/>
        <v>0</v>
      </c>
      <c r="AP6" s="71">
        <f t="shared" si="10"/>
        <v>34</v>
      </c>
      <c r="AQ6" s="72">
        <f t="shared" si="11"/>
        <v>187.0005519</v>
      </c>
      <c r="AR6" s="118">
        <f t="shared" si="12"/>
        <v>3</v>
      </c>
      <c r="AS6" s="126">
        <f t="shared" si="13"/>
        <v>3</v>
      </c>
      <c r="AT6" s="122" t="str">
        <f t="shared" si="14"/>
        <v>3 v</v>
      </c>
      <c r="AU6" s="25"/>
      <c r="AV6" s="11"/>
      <c r="AW6" s="27"/>
      <c r="AX6" s="25"/>
      <c r="AY6" s="5"/>
      <c r="AZ6" s="8">
        <f t="shared" si="15"/>
        <v>0</v>
      </c>
      <c r="BA6" s="5">
        <f t="shared" si="16"/>
        <v>11</v>
      </c>
      <c r="BB6" s="33"/>
      <c r="BC6" s="25">
        <f t="shared" si="17"/>
        <v>0</v>
      </c>
      <c r="BD6" s="25">
        <f t="shared" si="18"/>
        <v>187.0005519</v>
      </c>
      <c r="BE6" s="25">
        <f t="shared" si="19"/>
        <v>187.0005519</v>
      </c>
      <c r="BF6" s="5">
        <f t="shared" si="20"/>
        <v>13</v>
      </c>
      <c r="BG6" s="33"/>
      <c r="BI6" s="30">
        <f t="shared" si="21"/>
        <v>187.0005519</v>
      </c>
      <c r="BJ6" s="101">
        <f t="shared" si="22"/>
        <v>9</v>
      </c>
    </row>
    <row r="7" spans="1:63" ht="15.75">
      <c r="A7" s="156"/>
      <c r="B7" s="94">
        <v>6</v>
      </c>
      <c r="C7" s="98">
        <v>29</v>
      </c>
      <c r="D7" s="146" t="s">
        <v>69</v>
      </c>
      <c r="E7" s="146" t="s">
        <v>119</v>
      </c>
      <c r="F7" s="146" t="s">
        <v>147</v>
      </c>
      <c r="G7" s="100" t="str">
        <f t="shared" si="0"/>
        <v>s</v>
      </c>
      <c r="H7" s="149">
        <v>1964</v>
      </c>
      <c r="I7" s="23"/>
      <c r="J7" s="2"/>
      <c r="K7" s="2"/>
      <c r="L7" s="24"/>
      <c r="M7" s="48">
        <v>10</v>
      </c>
      <c r="N7" s="6">
        <v>10</v>
      </c>
      <c r="O7" s="6">
        <v>9</v>
      </c>
      <c r="P7" s="6">
        <v>9</v>
      </c>
      <c r="Q7" s="49">
        <v>9</v>
      </c>
      <c r="R7" s="129">
        <f t="shared" si="1"/>
        <v>47</v>
      </c>
      <c r="S7" s="48">
        <v>10</v>
      </c>
      <c r="T7" s="6">
        <v>10</v>
      </c>
      <c r="U7" s="6">
        <v>10</v>
      </c>
      <c r="V7" s="6">
        <v>10</v>
      </c>
      <c r="W7" s="49">
        <v>9</v>
      </c>
      <c r="X7" s="129">
        <f t="shared" si="2"/>
        <v>49</v>
      </c>
      <c r="Y7" s="48">
        <v>10</v>
      </c>
      <c r="Z7" s="6">
        <v>10</v>
      </c>
      <c r="AA7" s="6">
        <v>10</v>
      </c>
      <c r="AB7" s="6">
        <v>10</v>
      </c>
      <c r="AC7" s="49">
        <v>10</v>
      </c>
      <c r="AD7" s="42">
        <f t="shared" si="3"/>
        <v>50</v>
      </c>
      <c r="AE7" s="48">
        <v>10</v>
      </c>
      <c r="AF7" s="6">
        <v>10</v>
      </c>
      <c r="AG7" s="6">
        <v>10</v>
      </c>
      <c r="AH7" s="6">
        <v>10</v>
      </c>
      <c r="AI7" s="49">
        <v>9</v>
      </c>
      <c r="AJ7" s="42">
        <f t="shared" si="4"/>
        <v>49</v>
      </c>
      <c r="AK7" s="112">
        <f t="shared" si="5"/>
        <v>195.0005537</v>
      </c>
      <c r="AL7" s="102">
        <f t="shared" si="6"/>
        <v>3</v>
      </c>
      <c r="AM7" s="72">
        <f t="shared" si="7"/>
        <v>0</v>
      </c>
      <c r="AN7" s="71">
        <f t="shared" si="8"/>
        <v>10</v>
      </c>
      <c r="AO7" s="72">
        <f t="shared" si="9"/>
        <v>195.0005537</v>
      </c>
      <c r="AP7" s="71">
        <f t="shared" si="10"/>
        <v>3</v>
      </c>
      <c r="AQ7" s="72">
        <f t="shared" si="11"/>
        <v>0</v>
      </c>
      <c r="AR7" s="118">
        <f t="shared" si="12"/>
        <v>10</v>
      </c>
      <c r="AS7" s="126">
        <f t="shared" si="13"/>
        <v>3</v>
      </c>
      <c r="AT7" s="122" t="str">
        <f t="shared" si="14"/>
        <v>3 s</v>
      </c>
      <c r="AU7" s="25"/>
      <c r="AV7" s="11"/>
      <c r="AW7" s="27"/>
      <c r="AX7" s="25"/>
      <c r="AY7" s="5"/>
      <c r="AZ7" s="8">
        <f t="shared" si="15"/>
        <v>0</v>
      </c>
      <c r="BA7" s="5">
        <f t="shared" si="16"/>
        <v>11</v>
      </c>
      <c r="BB7" s="33"/>
      <c r="BC7" s="25">
        <f t="shared" si="17"/>
        <v>0</v>
      </c>
      <c r="BD7" s="25">
        <f t="shared" si="18"/>
        <v>195.0005537</v>
      </c>
      <c r="BE7" s="25">
        <f t="shared" si="19"/>
        <v>195.0005537</v>
      </c>
      <c r="BF7" s="5">
        <f t="shared" si="20"/>
        <v>4</v>
      </c>
      <c r="BG7" s="33"/>
      <c r="BH7" s="3">
        <v>187</v>
      </c>
      <c r="BI7" s="30">
        <f t="shared" si="21"/>
        <v>382.0005537</v>
      </c>
      <c r="BJ7" s="101">
        <f t="shared" si="22"/>
        <v>5</v>
      </c>
      <c r="BK7" s="3" t="s">
        <v>174</v>
      </c>
    </row>
    <row r="8" spans="1:63" ht="15.75">
      <c r="A8" s="156">
        <v>0.40277777777777773</v>
      </c>
      <c r="B8" s="94">
        <v>8</v>
      </c>
      <c r="C8" s="98">
        <v>20</v>
      </c>
      <c r="D8" s="146" t="s">
        <v>60</v>
      </c>
      <c r="E8" s="146" t="s">
        <v>110</v>
      </c>
      <c r="F8" s="146" t="s">
        <v>147</v>
      </c>
      <c r="G8" s="100" t="str">
        <f t="shared" si="0"/>
        <v>s</v>
      </c>
      <c r="H8" s="149">
        <v>1978</v>
      </c>
      <c r="I8" s="23"/>
      <c r="J8" s="2"/>
      <c r="K8" s="2"/>
      <c r="L8" s="24"/>
      <c r="M8" s="48">
        <v>10</v>
      </c>
      <c r="N8" s="6">
        <v>10</v>
      </c>
      <c r="O8" s="6">
        <v>9</v>
      </c>
      <c r="P8" s="6">
        <v>9</v>
      </c>
      <c r="Q8" s="49">
        <v>8</v>
      </c>
      <c r="R8" s="129">
        <f t="shared" si="1"/>
        <v>46</v>
      </c>
      <c r="S8" s="48">
        <v>50</v>
      </c>
      <c r="T8" s="6"/>
      <c r="U8" s="6"/>
      <c r="V8" s="6"/>
      <c r="W8" s="49"/>
      <c r="X8" s="129">
        <f t="shared" si="2"/>
        <v>50</v>
      </c>
      <c r="Y8" s="48">
        <v>49</v>
      </c>
      <c r="Z8" s="6"/>
      <c r="AA8" s="6"/>
      <c r="AB8" s="6"/>
      <c r="AC8" s="49"/>
      <c r="AD8" s="42">
        <f t="shared" si="3"/>
        <v>49</v>
      </c>
      <c r="AE8" s="48">
        <v>50</v>
      </c>
      <c r="AF8" s="6"/>
      <c r="AG8" s="6"/>
      <c r="AH8" s="6"/>
      <c r="AI8" s="49"/>
      <c r="AJ8" s="42">
        <f t="shared" si="4"/>
        <v>50</v>
      </c>
      <c r="AK8" s="112">
        <f t="shared" si="5"/>
        <v>195.0005446</v>
      </c>
      <c r="AL8" s="102">
        <f t="shared" si="6"/>
        <v>4</v>
      </c>
      <c r="AM8" s="72">
        <f t="shared" si="7"/>
        <v>0</v>
      </c>
      <c r="AN8" s="71">
        <f t="shared" si="8"/>
        <v>10</v>
      </c>
      <c r="AO8" s="72">
        <f t="shared" si="9"/>
        <v>195.0005446</v>
      </c>
      <c r="AP8" s="71">
        <f t="shared" si="10"/>
        <v>4</v>
      </c>
      <c r="AQ8" s="72">
        <f t="shared" si="11"/>
        <v>0</v>
      </c>
      <c r="AR8" s="118">
        <f t="shared" si="12"/>
        <v>10</v>
      </c>
      <c r="AS8" s="126">
        <f t="shared" si="13"/>
        <v>4</v>
      </c>
      <c r="AT8" s="122" t="str">
        <f t="shared" si="14"/>
        <v>4 s</v>
      </c>
      <c r="AU8" s="25"/>
      <c r="AV8" s="11"/>
      <c r="AW8" s="27"/>
      <c r="AX8" s="25"/>
      <c r="AY8" s="5"/>
      <c r="AZ8" s="8">
        <f t="shared" si="15"/>
        <v>0</v>
      </c>
      <c r="BA8" s="5">
        <f t="shared" si="16"/>
        <v>11</v>
      </c>
      <c r="BB8" s="33"/>
      <c r="BC8" s="25">
        <f t="shared" si="17"/>
        <v>0</v>
      </c>
      <c r="BD8" s="25">
        <f t="shared" si="18"/>
        <v>195.0005446</v>
      </c>
      <c r="BE8" s="25">
        <f t="shared" si="19"/>
        <v>195.0005446</v>
      </c>
      <c r="BF8" s="5">
        <f t="shared" si="20"/>
        <v>5</v>
      </c>
      <c r="BG8" s="33"/>
      <c r="BH8" s="3">
        <v>189</v>
      </c>
      <c r="BI8" s="30">
        <f t="shared" si="21"/>
        <v>384.0005446</v>
      </c>
      <c r="BJ8" s="101">
        <f t="shared" si="22"/>
        <v>4</v>
      </c>
      <c r="BK8" s="3" t="s">
        <v>173</v>
      </c>
    </row>
    <row r="9" spans="1:63" ht="15.75">
      <c r="A9" s="156"/>
      <c r="B9" s="94">
        <v>9</v>
      </c>
      <c r="C9" s="98">
        <v>16</v>
      </c>
      <c r="D9" s="146" t="s">
        <v>56</v>
      </c>
      <c r="E9" s="146" t="s">
        <v>106</v>
      </c>
      <c r="F9" s="146" t="s">
        <v>148</v>
      </c>
      <c r="G9" s="100" t="str">
        <f t="shared" si="0"/>
        <v>s</v>
      </c>
      <c r="H9" s="149">
        <v>1987</v>
      </c>
      <c r="I9" s="23"/>
      <c r="J9" s="2"/>
      <c r="K9" s="2"/>
      <c r="L9" s="24"/>
      <c r="M9" s="48">
        <v>10</v>
      </c>
      <c r="N9" s="6">
        <v>10</v>
      </c>
      <c r="O9" s="6">
        <v>9</v>
      </c>
      <c r="P9" s="6">
        <v>9</v>
      </c>
      <c r="Q9" s="49">
        <v>8</v>
      </c>
      <c r="R9" s="129">
        <f t="shared" si="1"/>
        <v>46</v>
      </c>
      <c r="S9" s="48">
        <v>50</v>
      </c>
      <c r="T9" s="6"/>
      <c r="U9" s="6"/>
      <c r="V9" s="6"/>
      <c r="W9" s="49"/>
      <c r="X9" s="129">
        <f t="shared" si="2"/>
        <v>50</v>
      </c>
      <c r="Y9" s="48">
        <v>10</v>
      </c>
      <c r="Z9" s="6">
        <v>10</v>
      </c>
      <c r="AA9" s="6">
        <v>10</v>
      </c>
      <c r="AB9" s="6">
        <v>10</v>
      </c>
      <c r="AC9" s="49">
        <v>9</v>
      </c>
      <c r="AD9" s="42">
        <f t="shared" si="3"/>
        <v>49</v>
      </c>
      <c r="AE9" s="48">
        <v>10</v>
      </c>
      <c r="AF9" s="6">
        <v>10</v>
      </c>
      <c r="AG9" s="6">
        <v>10</v>
      </c>
      <c r="AH9" s="6">
        <v>10</v>
      </c>
      <c r="AI9" s="49">
        <v>8</v>
      </c>
      <c r="AJ9" s="42">
        <f t="shared" si="4"/>
        <v>48</v>
      </c>
      <c r="AK9" s="112">
        <f t="shared" si="5"/>
        <v>193.0005446</v>
      </c>
      <c r="AL9" s="102">
        <f t="shared" si="6"/>
        <v>5</v>
      </c>
      <c r="AM9" s="72">
        <f t="shared" si="7"/>
        <v>0</v>
      </c>
      <c r="AN9" s="71">
        <f t="shared" si="8"/>
        <v>10</v>
      </c>
      <c r="AO9" s="72">
        <f t="shared" si="9"/>
        <v>193.0005446</v>
      </c>
      <c r="AP9" s="71">
        <f t="shared" si="10"/>
        <v>5</v>
      </c>
      <c r="AQ9" s="72">
        <f t="shared" si="11"/>
        <v>0</v>
      </c>
      <c r="AR9" s="118">
        <f t="shared" si="12"/>
        <v>10</v>
      </c>
      <c r="AS9" s="126">
        <f t="shared" si="13"/>
        <v>5</v>
      </c>
      <c r="AT9" s="122" t="str">
        <f t="shared" si="14"/>
        <v>5 s</v>
      </c>
      <c r="AU9" s="25"/>
      <c r="AV9" s="11"/>
      <c r="AW9" s="27"/>
      <c r="AX9" s="25"/>
      <c r="AY9" s="5"/>
      <c r="AZ9" s="8">
        <f t="shared" si="15"/>
        <v>0</v>
      </c>
      <c r="BA9" s="5">
        <f t="shared" si="16"/>
        <v>11</v>
      </c>
      <c r="BB9" s="33"/>
      <c r="BC9" s="25">
        <f t="shared" si="17"/>
        <v>0</v>
      </c>
      <c r="BD9" s="25">
        <f t="shared" si="18"/>
        <v>193.0005446</v>
      </c>
      <c r="BE9" s="25">
        <f t="shared" si="19"/>
        <v>193.0005446</v>
      </c>
      <c r="BF9" s="5">
        <f t="shared" si="20"/>
        <v>6</v>
      </c>
      <c r="BG9" s="33"/>
      <c r="BH9" s="3">
        <v>197</v>
      </c>
      <c r="BI9" s="30">
        <f t="shared" si="21"/>
        <v>390.0005446</v>
      </c>
      <c r="BJ9" s="101">
        <f t="shared" si="22"/>
        <v>3</v>
      </c>
      <c r="BK9" s="3" t="s">
        <v>172</v>
      </c>
    </row>
    <row r="10" spans="1:63" ht="15.75">
      <c r="A10" s="156"/>
      <c r="B10" s="94">
        <v>10</v>
      </c>
      <c r="C10" s="98">
        <v>64</v>
      </c>
      <c r="D10" s="146" t="s">
        <v>96</v>
      </c>
      <c r="E10" s="146" t="s">
        <v>127</v>
      </c>
      <c r="F10" s="146" t="s">
        <v>149</v>
      </c>
      <c r="G10" s="100" t="str">
        <f t="shared" si="0"/>
        <v>v</v>
      </c>
      <c r="H10" s="149">
        <v>1948</v>
      </c>
      <c r="I10" s="23"/>
      <c r="J10" s="2"/>
      <c r="K10" s="2"/>
      <c r="L10" s="24"/>
      <c r="M10" s="48">
        <v>10</v>
      </c>
      <c r="N10" s="6">
        <v>10</v>
      </c>
      <c r="O10" s="6">
        <v>10</v>
      </c>
      <c r="P10" s="6">
        <v>8</v>
      </c>
      <c r="Q10" s="49">
        <v>5</v>
      </c>
      <c r="R10" s="129">
        <f t="shared" si="1"/>
        <v>43</v>
      </c>
      <c r="S10" s="48">
        <v>10</v>
      </c>
      <c r="T10" s="6">
        <v>10</v>
      </c>
      <c r="U10" s="6">
        <v>10</v>
      </c>
      <c r="V10" s="6">
        <v>10</v>
      </c>
      <c r="W10" s="49">
        <v>9</v>
      </c>
      <c r="X10" s="129">
        <f t="shared" si="2"/>
        <v>49</v>
      </c>
      <c r="Y10" s="48">
        <v>10</v>
      </c>
      <c r="Z10" s="6">
        <v>10</v>
      </c>
      <c r="AA10" s="6">
        <v>10</v>
      </c>
      <c r="AB10" s="6">
        <v>10</v>
      </c>
      <c r="AC10" s="49">
        <v>10</v>
      </c>
      <c r="AD10" s="42">
        <f t="shared" si="3"/>
        <v>50</v>
      </c>
      <c r="AE10" s="48">
        <v>10</v>
      </c>
      <c r="AF10" s="6">
        <v>10</v>
      </c>
      <c r="AG10" s="6">
        <v>10</v>
      </c>
      <c r="AH10" s="6">
        <v>10</v>
      </c>
      <c r="AI10" s="49">
        <v>10</v>
      </c>
      <c r="AJ10" s="42">
        <f t="shared" si="4"/>
        <v>50</v>
      </c>
      <c r="AK10" s="112">
        <f t="shared" si="5"/>
        <v>192.00055329999998</v>
      </c>
      <c r="AL10" s="102">
        <f t="shared" si="6"/>
        <v>6</v>
      </c>
      <c r="AM10" s="72">
        <f t="shared" si="7"/>
        <v>0</v>
      </c>
      <c r="AN10" s="71">
        <f t="shared" si="8"/>
        <v>10</v>
      </c>
      <c r="AO10" s="72">
        <f t="shared" si="9"/>
        <v>0</v>
      </c>
      <c r="AP10" s="71">
        <f t="shared" si="10"/>
        <v>34</v>
      </c>
      <c r="AQ10" s="72">
        <f t="shared" si="11"/>
        <v>192.00055329999998</v>
      </c>
      <c r="AR10" s="118">
        <f t="shared" si="12"/>
        <v>1</v>
      </c>
      <c r="AS10" s="126">
        <f t="shared" si="13"/>
        <v>1</v>
      </c>
      <c r="AT10" s="122" t="str">
        <f t="shared" si="14"/>
        <v>1 v</v>
      </c>
      <c r="AU10" s="25"/>
      <c r="AV10" s="11"/>
      <c r="AW10" s="27"/>
      <c r="AX10" s="25"/>
      <c r="AY10" s="5"/>
      <c r="AZ10" s="8">
        <f t="shared" si="15"/>
        <v>0</v>
      </c>
      <c r="BA10" s="5">
        <f t="shared" si="16"/>
        <v>11</v>
      </c>
      <c r="BB10" s="32"/>
      <c r="BC10" s="3">
        <f t="shared" si="17"/>
        <v>0</v>
      </c>
      <c r="BD10" s="25">
        <f t="shared" si="18"/>
        <v>192.00055329999998</v>
      </c>
      <c r="BE10" s="25">
        <f t="shared" si="19"/>
        <v>192.00055329999998</v>
      </c>
      <c r="BF10" s="5">
        <f t="shared" si="20"/>
        <v>7</v>
      </c>
      <c r="BG10" s="32"/>
      <c r="BH10" s="3">
        <v>177</v>
      </c>
      <c r="BI10" s="30">
        <f t="shared" si="21"/>
        <v>369.0005533</v>
      </c>
      <c r="BJ10" s="101">
        <f t="shared" si="22"/>
        <v>6</v>
      </c>
      <c r="BK10" s="3" t="s">
        <v>175</v>
      </c>
    </row>
    <row r="11" spans="1:63" ht="15.75">
      <c r="A11" s="156"/>
      <c r="B11" s="94">
        <v>11</v>
      </c>
      <c r="C11" s="98">
        <v>27</v>
      </c>
      <c r="D11" s="146" t="s">
        <v>67</v>
      </c>
      <c r="E11" s="146" t="s">
        <v>117</v>
      </c>
      <c r="F11" s="146" t="s">
        <v>149</v>
      </c>
      <c r="G11" s="100" t="str">
        <f t="shared" si="0"/>
        <v>s</v>
      </c>
      <c r="H11" s="149">
        <v>1960</v>
      </c>
      <c r="I11" s="23"/>
      <c r="J11" s="2"/>
      <c r="K11" s="2"/>
      <c r="L11" s="24"/>
      <c r="M11" s="48">
        <v>10</v>
      </c>
      <c r="N11" s="6">
        <v>10</v>
      </c>
      <c r="O11" s="6">
        <v>10</v>
      </c>
      <c r="P11" s="6">
        <v>9</v>
      </c>
      <c r="Q11" s="49">
        <v>8</v>
      </c>
      <c r="R11" s="129">
        <f t="shared" si="1"/>
        <v>47</v>
      </c>
      <c r="S11" s="48">
        <v>10</v>
      </c>
      <c r="T11" s="6">
        <v>10</v>
      </c>
      <c r="U11" s="6">
        <v>10</v>
      </c>
      <c r="V11" s="6">
        <v>10</v>
      </c>
      <c r="W11" s="49">
        <v>9</v>
      </c>
      <c r="X11" s="129">
        <f t="shared" si="2"/>
        <v>49</v>
      </c>
      <c r="Y11" s="48">
        <v>10</v>
      </c>
      <c r="Z11" s="6">
        <v>10</v>
      </c>
      <c r="AA11" s="6">
        <v>10</v>
      </c>
      <c r="AB11" s="6">
        <v>10</v>
      </c>
      <c r="AC11" s="49">
        <v>9</v>
      </c>
      <c r="AD11" s="42">
        <f t="shared" si="3"/>
        <v>49</v>
      </c>
      <c r="AE11" s="48">
        <v>10</v>
      </c>
      <c r="AF11" s="6">
        <v>10</v>
      </c>
      <c r="AG11" s="6">
        <v>10</v>
      </c>
      <c r="AH11" s="6">
        <v>9</v>
      </c>
      <c r="AI11" s="49">
        <v>8</v>
      </c>
      <c r="AJ11" s="42">
        <f t="shared" si="4"/>
        <v>47</v>
      </c>
      <c r="AK11" s="112">
        <f t="shared" si="5"/>
        <v>192.0005437</v>
      </c>
      <c r="AL11" s="102">
        <f t="shared" si="6"/>
        <v>7</v>
      </c>
      <c r="AM11" s="72">
        <f t="shared" si="7"/>
        <v>0</v>
      </c>
      <c r="AN11" s="71">
        <f t="shared" si="8"/>
        <v>10</v>
      </c>
      <c r="AO11" s="72">
        <f t="shared" si="9"/>
        <v>192.0005437</v>
      </c>
      <c r="AP11" s="71">
        <f t="shared" si="10"/>
        <v>6</v>
      </c>
      <c r="AQ11" s="72">
        <f t="shared" si="11"/>
        <v>0</v>
      </c>
      <c r="AR11" s="118">
        <f t="shared" si="12"/>
        <v>10</v>
      </c>
      <c r="AS11" s="126">
        <f t="shared" si="13"/>
        <v>6</v>
      </c>
      <c r="AT11" s="122" t="str">
        <f t="shared" si="14"/>
        <v>6 s</v>
      </c>
      <c r="AU11" s="25"/>
      <c r="AV11" s="11"/>
      <c r="AW11" s="27"/>
      <c r="AX11" s="25"/>
      <c r="AY11" s="5"/>
      <c r="AZ11" s="8">
        <f t="shared" si="15"/>
        <v>0</v>
      </c>
      <c r="BA11" s="5">
        <f t="shared" si="16"/>
        <v>11</v>
      </c>
      <c r="BB11" s="33"/>
      <c r="BC11" s="25">
        <f t="shared" si="17"/>
        <v>0</v>
      </c>
      <c r="BD11" s="25">
        <f t="shared" si="18"/>
        <v>192.0005437</v>
      </c>
      <c r="BE11" s="25">
        <f t="shared" si="19"/>
        <v>192.0005437</v>
      </c>
      <c r="BF11" s="5">
        <f t="shared" si="20"/>
        <v>8</v>
      </c>
      <c r="BG11" s="33"/>
      <c r="BH11" s="3">
        <v>175</v>
      </c>
      <c r="BI11" s="30">
        <f t="shared" si="21"/>
        <v>367.0005437</v>
      </c>
      <c r="BJ11" s="101">
        <f t="shared" si="22"/>
        <v>7</v>
      </c>
      <c r="BK11" s="3" t="s">
        <v>176</v>
      </c>
    </row>
    <row r="12" spans="1:63" ht="15.75">
      <c r="A12" s="156">
        <f>+A4+1/48</f>
        <v>0.42361111111111105</v>
      </c>
      <c r="B12" s="94">
        <v>3</v>
      </c>
      <c r="C12" s="98">
        <v>11</v>
      </c>
      <c r="D12" s="146" t="s">
        <v>54</v>
      </c>
      <c r="E12" s="146" t="s">
        <v>105</v>
      </c>
      <c r="F12" s="146" t="s">
        <v>149</v>
      </c>
      <c r="G12" s="100" t="str">
        <f t="shared" si="0"/>
        <v>s</v>
      </c>
      <c r="H12" s="149">
        <v>1979</v>
      </c>
      <c r="I12" s="23"/>
      <c r="J12" s="2"/>
      <c r="K12" s="2"/>
      <c r="L12" s="24"/>
      <c r="M12" s="48">
        <v>10</v>
      </c>
      <c r="N12" s="6">
        <v>10</v>
      </c>
      <c r="O12" s="6">
        <v>10</v>
      </c>
      <c r="P12" s="6">
        <v>9</v>
      </c>
      <c r="Q12" s="49">
        <v>8</v>
      </c>
      <c r="R12" s="129">
        <f t="shared" si="1"/>
        <v>47</v>
      </c>
      <c r="S12" s="48">
        <v>10</v>
      </c>
      <c r="T12" s="6">
        <v>10</v>
      </c>
      <c r="U12" s="6">
        <v>9</v>
      </c>
      <c r="V12" s="6">
        <v>9</v>
      </c>
      <c r="W12" s="49">
        <v>9</v>
      </c>
      <c r="X12" s="129">
        <f t="shared" si="2"/>
        <v>47</v>
      </c>
      <c r="Y12" s="48">
        <v>10</v>
      </c>
      <c r="Z12" s="6">
        <v>10</v>
      </c>
      <c r="AA12" s="6">
        <v>10</v>
      </c>
      <c r="AB12" s="6">
        <v>9</v>
      </c>
      <c r="AC12" s="49">
        <v>9</v>
      </c>
      <c r="AD12" s="42">
        <f t="shared" si="3"/>
        <v>48</v>
      </c>
      <c r="AE12" s="48">
        <v>50</v>
      </c>
      <c r="AF12" s="6"/>
      <c r="AG12" s="6"/>
      <c r="AH12" s="6"/>
      <c r="AI12" s="49"/>
      <c r="AJ12" s="42">
        <f t="shared" si="4"/>
        <v>50</v>
      </c>
      <c r="AK12" s="112">
        <f t="shared" si="5"/>
        <v>192.0005317</v>
      </c>
      <c r="AL12" s="102">
        <f t="shared" si="6"/>
        <v>8</v>
      </c>
      <c r="AM12" s="72">
        <f t="shared" si="7"/>
        <v>0</v>
      </c>
      <c r="AN12" s="71">
        <f t="shared" si="8"/>
        <v>10</v>
      </c>
      <c r="AO12" s="72">
        <f t="shared" si="9"/>
        <v>192.0005317</v>
      </c>
      <c r="AP12" s="71">
        <f t="shared" si="10"/>
        <v>7</v>
      </c>
      <c r="AQ12" s="72">
        <f t="shared" si="11"/>
        <v>0</v>
      </c>
      <c r="AR12" s="118">
        <f t="shared" si="12"/>
        <v>10</v>
      </c>
      <c r="AS12" s="126">
        <f t="shared" si="13"/>
        <v>7</v>
      </c>
      <c r="AT12" s="122" t="str">
        <f t="shared" si="14"/>
        <v>7 s</v>
      </c>
      <c r="AU12" s="25"/>
      <c r="AV12" s="11"/>
      <c r="AW12" s="27"/>
      <c r="AX12" s="25"/>
      <c r="AY12" s="5"/>
      <c r="AZ12" s="8"/>
      <c r="BA12" s="5">
        <f t="shared" si="16"/>
        <v>11</v>
      </c>
      <c r="BB12" s="32"/>
      <c r="BD12" s="25">
        <f t="shared" si="18"/>
        <v>192.0005317</v>
      </c>
      <c r="BE12" s="25"/>
      <c r="BF12" s="5">
        <f t="shared" si="20"/>
        <v>59</v>
      </c>
      <c r="BG12" s="32"/>
      <c r="BH12" s="3">
        <v>172</v>
      </c>
      <c r="BI12" s="30">
        <f t="shared" si="21"/>
        <v>364.0005317</v>
      </c>
      <c r="BJ12" s="101">
        <f t="shared" si="22"/>
        <v>8</v>
      </c>
      <c r="BK12" s="3" t="s">
        <v>177</v>
      </c>
    </row>
    <row r="13" spans="1:62" ht="15.75">
      <c r="A13" s="156"/>
      <c r="B13" s="94">
        <v>4</v>
      </c>
      <c r="C13" s="98">
        <v>49</v>
      </c>
      <c r="D13" s="146" t="s">
        <v>82</v>
      </c>
      <c r="E13" s="146" t="s">
        <v>128</v>
      </c>
      <c r="F13" s="146" t="s">
        <v>144</v>
      </c>
      <c r="G13" s="100" t="str">
        <f t="shared" si="0"/>
        <v>s</v>
      </c>
      <c r="H13" s="149">
        <v>1976</v>
      </c>
      <c r="I13" s="23"/>
      <c r="J13" s="2"/>
      <c r="K13" s="2"/>
      <c r="L13" s="24"/>
      <c r="M13" s="48">
        <v>10</v>
      </c>
      <c r="N13" s="6">
        <v>9</v>
      </c>
      <c r="O13" s="6">
        <v>9</v>
      </c>
      <c r="P13" s="6">
        <v>9</v>
      </c>
      <c r="Q13" s="49">
        <v>8</v>
      </c>
      <c r="R13" s="129">
        <f t="shared" si="1"/>
        <v>45</v>
      </c>
      <c r="S13" s="48">
        <v>10</v>
      </c>
      <c r="T13" s="6">
        <v>10</v>
      </c>
      <c r="U13" s="6">
        <v>10</v>
      </c>
      <c r="V13" s="6">
        <v>10</v>
      </c>
      <c r="W13" s="49">
        <v>8</v>
      </c>
      <c r="X13" s="129">
        <f t="shared" si="2"/>
        <v>48</v>
      </c>
      <c r="Y13" s="48">
        <v>10</v>
      </c>
      <c r="Z13" s="6">
        <v>10</v>
      </c>
      <c r="AA13" s="6">
        <v>10</v>
      </c>
      <c r="AB13" s="6">
        <v>10</v>
      </c>
      <c r="AC13" s="49">
        <v>10</v>
      </c>
      <c r="AD13" s="42">
        <f t="shared" si="3"/>
        <v>50</v>
      </c>
      <c r="AE13" s="48">
        <v>10</v>
      </c>
      <c r="AF13" s="6">
        <v>10</v>
      </c>
      <c r="AG13" s="6">
        <v>10</v>
      </c>
      <c r="AH13" s="6">
        <v>9</v>
      </c>
      <c r="AI13" s="49">
        <v>9</v>
      </c>
      <c r="AJ13" s="42">
        <f t="shared" si="4"/>
        <v>48</v>
      </c>
      <c r="AK13" s="112">
        <f t="shared" si="5"/>
        <v>191.0005525</v>
      </c>
      <c r="AL13" s="102">
        <f t="shared" si="6"/>
        <v>9</v>
      </c>
      <c r="AM13" s="72">
        <f t="shared" si="7"/>
        <v>0</v>
      </c>
      <c r="AN13" s="71">
        <f t="shared" si="8"/>
        <v>10</v>
      </c>
      <c r="AO13" s="72">
        <f t="shared" si="9"/>
        <v>191.0005525</v>
      </c>
      <c r="AP13" s="71">
        <f t="shared" si="10"/>
        <v>8</v>
      </c>
      <c r="AQ13" s="72">
        <f t="shared" si="11"/>
        <v>0</v>
      </c>
      <c r="AR13" s="118">
        <f t="shared" si="12"/>
        <v>10</v>
      </c>
      <c r="AS13" s="126">
        <f t="shared" si="13"/>
        <v>8</v>
      </c>
      <c r="AT13" s="122" t="str">
        <f t="shared" si="14"/>
        <v>8 s</v>
      </c>
      <c r="AU13" s="25"/>
      <c r="AV13" s="11"/>
      <c r="AW13" s="27"/>
      <c r="AX13" s="25"/>
      <c r="AY13" s="5"/>
      <c r="AZ13" s="8">
        <f aca="true" t="shared" si="23" ref="AZ13:AZ43">+AX13+AU13</f>
        <v>0</v>
      </c>
      <c r="BA13" s="5">
        <f t="shared" si="16"/>
        <v>11</v>
      </c>
      <c r="BB13" s="32"/>
      <c r="BC13" s="3">
        <f aca="true" t="shared" si="24" ref="BC13:BC43">+AZ13*4</f>
        <v>0</v>
      </c>
      <c r="BD13" s="25">
        <f t="shared" si="18"/>
        <v>191.0005525</v>
      </c>
      <c r="BE13" s="25">
        <f aca="true" t="shared" si="25" ref="BE13:BE43">+BC13+AK13</f>
        <v>191.0005525</v>
      </c>
      <c r="BF13" s="5">
        <f t="shared" si="20"/>
        <v>9</v>
      </c>
      <c r="BG13" s="32"/>
      <c r="BI13" s="30"/>
      <c r="BJ13" s="101"/>
    </row>
    <row r="14" spans="1:59" ht="15.75">
      <c r="A14" s="156"/>
      <c r="B14" s="94">
        <v>5</v>
      </c>
      <c r="C14" s="98">
        <v>50</v>
      </c>
      <c r="D14" s="146" t="s">
        <v>83</v>
      </c>
      <c r="E14" s="146" t="s">
        <v>129</v>
      </c>
      <c r="F14" s="146" t="s">
        <v>144</v>
      </c>
      <c r="G14" s="100" t="str">
        <f t="shared" si="0"/>
        <v>v</v>
      </c>
      <c r="H14" s="149">
        <v>1953</v>
      </c>
      <c r="I14" s="23"/>
      <c r="J14" s="2"/>
      <c r="K14" s="2"/>
      <c r="L14" s="24"/>
      <c r="M14" s="48">
        <v>10</v>
      </c>
      <c r="N14" s="6">
        <v>10</v>
      </c>
      <c r="O14" s="6">
        <v>10</v>
      </c>
      <c r="P14" s="6">
        <v>9</v>
      </c>
      <c r="Q14" s="49">
        <v>8</v>
      </c>
      <c r="R14" s="129">
        <f t="shared" si="1"/>
        <v>47</v>
      </c>
      <c r="S14" s="48">
        <v>10</v>
      </c>
      <c r="T14" s="6">
        <v>10</v>
      </c>
      <c r="U14" s="6">
        <v>9</v>
      </c>
      <c r="V14" s="6">
        <v>8</v>
      </c>
      <c r="W14" s="49">
        <v>8</v>
      </c>
      <c r="X14" s="129">
        <f t="shared" si="2"/>
        <v>45</v>
      </c>
      <c r="Y14" s="48">
        <v>10</v>
      </c>
      <c r="Z14" s="6">
        <v>10</v>
      </c>
      <c r="AA14" s="6">
        <v>10</v>
      </c>
      <c r="AB14" s="6">
        <v>10</v>
      </c>
      <c r="AC14" s="49">
        <v>9</v>
      </c>
      <c r="AD14" s="42">
        <f t="shared" si="3"/>
        <v>49</v>
      </c>
      <c r="AE14" s="48">
        <v>10</v>
      </c>
      <c r="AF14" s="6">
        <v>10</v>
      </c>
      <c r="AG14" s="6">
        <v>10</v>
      </c>
      <c r="AH14" s="6">
        <v>10</v>
      </c>
      <c r="AI14" s="49">
        <v>9</v>
      </c>
      <c r="AJ14" s="42">
        <f t="shared" si="4"/>
        <v>49</v>
      </c>
      <c r="AK14" s="112">
        <f t="shared" si="5"/>
        <v>190.00053970000002</v>
      </c>
      <c r="AL14" s="102">
        <f t="shared" si="6"/>
        <v>10</v>
      </c>
      <c r="AM14" s="72">
        <f t="shared" si="7"/>
        <v>0</v>
      </c>
      <c r="AN14" s="71">
        <f t="shared" si="8"/>
        <v>10</v>
      </c>
      <c r="AO14" s="72">
        <f t="shared" si="9"/>
        <v>0</v>
      </c>
      <c r="AP14" s="71">
        <f t="shared" si="10"/>
        <v>34</v>
      </c>
      <c r="AQ14" s="72">
        <f t="shared" si="11"/>
        <v>190.00053970000002</v>
      </c>
      <c r="AR14" s="118">
        <f t="shared" si="12"/>
        <v>2</v>
      </c>
      <c r="AS14" s="126">
        <f t="shared" si="13"/>
        <v>2</v>
      </c>
      <c r="AT14" s="122" t="str">
        <f t="shared" si="14"/>
        <v>2 v</v>
      </c>
      <c r="AU14" s="25"/>
      <c r="AV14" s="11"/>
      <c r="AW14" s="27"/>
      <c r="AX14" s="25"/>
      <c r="AY14" s="5"/>
      <c r="AZ14" s="8">
        <f t="shared" si="23"/>
        <v>0</v>
      </c>
      <c r="BA14" s="5">
        <f t="shared" si="16"/>
        <v>11</v>
      </c>
      <c r="BB14" s="32"/>
      <c r="BC14" s="25">
        <f t="shared" si="24"/>
        <v>0</v>
      </c>
      <c r="BD14" s="25">
        <f t="shared" si="18"/>
        <v>190.00053970000002</v>
      </c>
      <c r="BE14" s="25">
        <f t="shared" si="25"/>
        <v>190.00053970000002</v>
      </c>
      <c r="BF14" s="5">
        <f t="shared" si="20"/>
        <v>10</v>
      </c>
      <c r="BG14" s="32"/>
    </row>
    <row r="15" spans="1:59" ht="15.75">
      <c r="A15" s="156"/>
      <c r="B15" s="94">
        <v>6</v>
      </c>
      <c r="C15" s="98">
        <v>7</v>
      </c>
      <c r="D15" s="146" t="s">
        <v>50</v>
      </c>
      <c r="E15" s="146" t="s">
        <v>102</v>
      </c>
      <c r="F15" s="146" t="s">
        <v>147</v>
      </c>
      <c r="G15" s="100" t="str">
        <f t="shared" si="0"/>
        <v>j</v>
      </c>
      <c r="H15" s="149">
        <v>1989</v>
      </c>
      <c r="I15" s="23"/>
      <c r="J15" s="2"/>
      <c r="K15" s="2"/>
      <c r="L15" s="24"/>
      <c r="M15" s="48">
        <v>10</v>
      </c>
      <c r="N15" s="6">
        <v>10</v>
      </c>
      <c r="O15" s="6">
        <v>9</v>
      </c>
      <c r="P15" s="6">
        <v>9</v>
      </c>
      <c r="Q15" s="49">
        <v>5</v>
      </c>
      <c r="R15" s="129">
        <f t="shared" si="1"/>
        <v>43</v>
      </c>
      <c r="S15" s="48">
        <v>10</v>
      </c>
      <c r="T15" s="6">
        <v>10</v>
      </c>
      <c r="U15" s="6">
        <v>9</v>
      </c>
      <c r="V15" s="6">
        <v>9</v>
      </c>
      <c r="W15" s="49">
        <v>9</v>
      </c>
      <c r="X15" s="129">
        <f t="shared" si="2"/>
        <v>47</v>
      </c>
      <c r="Y15" s="48">
        <v>50</v>
      </c>
      <c r="Z15" s="6"/>
      <c r="AA15" s="6"/>
      <c r="AB15" s="6"/>
      <c r="AC15" s="49"/>
      <c r="AD15" s="42">
        <f t="shared" si="3"/>
        <v>50</v>
      </c>
      <c r="AE15" s="48">
        <v>10</v>
      </c>
      <c r="AF15" s="6">
        <v>10</v>
      </c>
      <c r="AG15" s="6">
        <v>10</v>
      </c>
      <c r="AH15" s="6">
        <v>10</v>
      </c>
      <c r="AI15" s="49">
        <v>9</v>
      </c>
      <c r="AJ15" s="42">
        <f t="shared" si="4"/>
        <v>49</v>
      </c>
      <c r="AK15" s="112">
        <f t="shared" si="5"/>
        <v>189.00055129999998</v>
      </c>
      <c r="AL15" s="102">
        <f t="shared" si="6"/>
        <v>11</v>
      </c>
      <c r="AM15" s="72">
        <f t="shared" si="7"/>
        <v>189.00055129999998</v>
      </c>
      <c r="AN15" s="71">
        <f t="shared" si="8"/>
        <v>1</v>
      </c>
      <c r="AO15" s="72">
        <f t="shared" si="9"/>
        <v>0</v>
      </c>
      <c r="AP15" s="71">
        <f t="shared" si="10"/>
        <v>34</v>
      </c>
      <c r="AQ15" s="72">
        <f t="shared" si="11"/>
        <v>0</v>
      </c>
      <c r="AR15" s="118">
        <f t="shared" si="12"/>
        <v>10</v>
      </c>
      <c r="AS15" s="126">
        <f t="shared" si="13"/>
        <v>1</v>
      </c>
      <c r="AT15" s="122" t="str">
        <f t="shared" si="14"/>
        <v>1 j</v>
      </c>
      <c r="AU15" s="25"/>
      <c r="AV15" s="11"/>
      <c r="AW15" s="28"/>
      <c r="AX15" s="25"/>
      <c r="AY15" s="5"/>
      <c r="AZ15" s="8">
        <f t="shared" si="23"/>
        <v>0</v>
      </c>
      <c r="BA15" s="13">
        <f t="shared" si="16"/>
        <v>11</v>
      </c>
      <c r="BB15" s="32"/>
      <c r="BC15" s="25">
        <f t="shared" si="24"/>
        <v>0</v>
      </c>
      <c r="BD15" s="25">
        <f t="shared" si="18"/>
        <v>189.00055129999998</v>
      </c>
      <c r="BE15" s="25">
        <f t="shared" si="25"/>
        <v>189.00055129999998</v>
      </c>
      <c r="BF15" s="5">
        <f t="shared" si="20"/>
        <v>11</v>
      </c>
      <c r="BG15" s="32"/>
    </row>
    <row r="16" spans="1:59" ht="15.75">
      <c r="A16" s="156">
        <f>+A8+1/48</f>
        <v>0.42361111111111105</v>
      </c>
      <c r="B16" s="94">
        <v>8</v>
      </c>
      <c r="C16" s="98">
        <v>47</v>
      </c>
      <c r="D16" s="146" t="s">
        <v>80</v>
      </c>
      <c r="E16" s="146" t="s">
        <v>127</v>
      </c>
      <c r="F16" s="146" t="s">
        <v>149</v>
      </c>
      <c r="G16" s="100" t="str">
        <f t="shared" si="0"/>
        <v>s</v>
      </c>
      <c r="H16" s="149">
        <v>1979</v>
      </c>
      <c r="I16" s="23"/>
      <c r="J16" s="2"/>
      <c r="K16" s="2"/>
      <c r="L16" s="24"/>
      <c r="M16" s="48">
        <v>10</v>
      </c>
      <c r="N16" s="6">
        <v>9</v>
      </c>
      <c r="O16" s="6">
        <v>9</v>
      </c>
      <c r="P16" s="6">
        <v>8</v>
      </c>
      <c r="Q16" s="49">
        <v>5</v>
      </c>
      <c r="R16" s="129">
        <f t="shared" si="1"/>
        <v>41</v>
      </c>
      <c r="S16" s="48">
        <v>10</v>
      </c>
      <c r="T16" s="6">
        <v>10</v>
      </c>
      <c r="U16" s="6">
        <v>10</v>
      </c>
      <c r="V16" s="6">
        <v>10</v>
      </c>
      <c r="W16" s="49">
        <v>9</v>
      </c>
      <c r="X16" s="129">
        <f t="shared" si="2"/>
        <v>49</v>
      </c>
      <c r="Y16" s="48">
        <v>10</v>
      </c>
      <c r="Z16" s="6">
        <v>10</v>
      </c>
      <c r="AA16" s="6">
        <v>10</v>
      </c>
      <c r="AB16" s="6">
        <v>10</v>
      </c>
      <c r="AC16" s="49">
        <v>10</v>
      </c>
      <c r="AD16" s="42">
        <f t="shared" si="3"/>
        <v>50</v>
      </c>
      <c r="AE16" s="48">
        <v>10</v>
      </c>
      <c r="AF16" s="6">
        <v>10</v>
      </c>
      <c r="AG16" s="6">
        <v>10</v>
      </c>
      <c r="AH16" s="6">
        <v>10</v>
      </c>
      <c r="AI16" s="49">
        <v>8</v>
      </c>
      <c r="AJ16" s="42">
        <f t="shared" si="4"/>
        <v>48</v>
      </c>
      <c r="AK16" s="112">
        <f t="shared" si="5"/>
        <v>188.0005531</v>
      </c>
      <c r="AL16" s="102">
        <f t="shared" si="6"/>
        <v>12</v>
      </c>
      <c r="AM16" s="72">
        <f t="shared" si="7"/>
        <v>0</v>
      </c>
      <c r="AN16" s="71">
        <f t="shared" si="8"/>
        <v>10</v>
      </c>
      <c r="AO16" s="72">
        <f t="shared" si="9"/>
        <v>188.0005531</v>
      </c>
      <c r="AP16" s="71">
        <f t="shared" si="10"/>
        <v>9</v>
      </c>
      <c r="AQ16" s="72">
        <f t="shared" si="11"/>
        <v>0</v>
      </c>
      <c r="AR16" s="118">
        <f t="shared" si="12"/>
        <v>10</v>
      </c>
      <c r="AS16" s="126">
        <f t="shared" si="13"/>
        <v>9</v>
      </c>
      <c r="AT16" s="122" t="str">
        <f t="shared" si="14"/>
        <v>9 s</v>
      </c>
      <c r="AU16" s="25"/>
      <c r="AV16" s="11"/>
      <c r="AW16" s="29"/>
      <c r="AX16" s="25"/>
      <c r="AY16" s="5"/>
      <c r="AZ16" s="8">
        <f t="shared" si="23"/>
        <v>0</v>
      </c>
      <c r="BA16" s="12">
        <f t="shared" si="16"/>
        <v>11</v>
      </c>
      <c r="BB16" s="33"/>
      <c r="BC16" s="25">
        <f t="shared" si="24"/>
        <v>0</v>
      </c>
      <c r="BD16" s="25">
        <f t="shared" si="18"/>
        <v>188.0005531</v>
      </c>
      <c r="BE16" s="25">
        <f t="shared" si="25"/>
        <v>188.0005531</v>
      </c>
      <c r="BF16" s="5">
        <f t="shared" si="20"/>
        <v>12</v>
      </c>
      <c r="BG16" s="33"/>
    </row>
    <row r="17" spans="1:59" ht="15.75">
      <c r="A17" s="156"/>
      <c r="B17" s="94">
        <v>9</v>
      </c>
      <c r="C17" s="98">
        <v>18</v>
      </c>
      <c r="D17" s="146" t="s">
        <v>58</v>
      </c>
      <c r="E17" s="146" t="s">
        <v>108</v>
      </c>
      <c r="F17" s="146" t="s">
        <v>151</v>
      </c>
      <c r="G17" s="100" t="str">
        <f t="shared" si="0"/>
        <v>s</v>
      </c>
      <c r="H17" s="149">
        <v>1983</v>
      </c>
      <c r="I17" s="23"/>
      <c r="J17" s="2"/>
      <c r="K17" s="2"/>
      <c r="L17" s="24"/>
      <c r="M17" s="48">
        <v>10</v>
      </c>
      <c r="N17" s="6">
        <v>10</v>
      </c>
      <c r="O17" s="6">
        <v>9</v>
      </c>
      <c r="P17" s="6">
        <v>9</v>
      </c>
      <c r="Q17" s="49">
        <v>8</v>
      </c>
      <c r="R17" s="129">
        <f t="shared" si="1"/>
        <v>46</v>
      </c>
      <c r="S17" s="48">
        <v>10</v>
      </c>
      <c r="T17" s="6">
        <v>10</v>
      </c>
      <c r="U17" s="6">
        <v>9</v>
      </c>
      <c r="V17" s="6">
        <v>8</v>
      </c>
      <c r="W17" s="49">
        <v>8</v>
      </c>
      <c r="X17" s="129">
        <f t="shared" si="2"/>
        <v>45</v>
      </c>
      <c r="Y17" s="48">
        <v>10</v>
      </c>
      <c r="Z17" s="6">
        <v>10</v>
      </c>
      <c r="AA17" s="6">
        <v>9</v>
      </c>
      <c r="AB17" s="6">
        <v>9</v>
      </c>
      <c r="AC17" s="49">
        <v>8</v>
      </c>
      <c r="AD17" s="42">
        <f t="shared" si="3"/>
        <v>46</v>
      </c>
      <c r="AE17" s="48">
        <v>50</v>
      </c>
      <c r="AF17" s="6"/>
      <c r="AG17" s="6"/>
      <c r="AH17" s="6"/>
      <c r="AI17" s="49"/>
      <c r="AJ17" s="42">
        <f t="shared" si="4"/>
        <v>50</v>
      </c>
      <c r="AK17" s="112">
        <f t="shared" si="5"/>
        <v>187.0005096</v>
      </c>
      <c r="AL17" s="102">
        <f t="shared" si="6"/>
        <v>14</v>
      </c>
      <c r="AM17" s="72">
        <f t="shared" si="7"/>
        <v>0</v>
      </c>
      <c r="AN17" s="71">
        <f t="shared" si="8"/>
        <v>10</v>
      </c>
      <c r="AO17" s="72">
        <f t="shared" si="9"/>
        <v>187.0005096</v>
      </c>
      <c r="AP17" s="71">
        <f t="shared" si="10"/>
        <v>10</v>
      </c>
      <c r="AQ17" s="72">
        <f t="shared" si="11"/>
        <v>0</v>
      </c>
      <c r="AR17" s="118">
        <f t="shared" si="12"/>
        <v>10</v>
      </c>
      <c r="AS17" s="126">
        <f t="shared" si="13"/>
        <v>10</v>
      </c>
      <c r="AT17" s="122" t="str">
        <f t="shared" si="14"/>
        <v>10 s</v>
      </c>
      <c r="AU17" s="25"/>
      <c r="AV17" s="11"/>
      <c r="AW17" s="27"/>
      <c r="AX17" s="25"/>
      <c r="AY17" s="5"/>
      <c r="AZ17" s="8">
        <f t="shared" si="23"/>
        <v>0</v>
      </c>
      <c r="BA17" s="5">
        <f t="shared" si="16"/>
        <v>11</v>
      </c>
      <c r="BB17" s="32"/>
      <c r="BC17" s="25">
        <f t="shared" si="24"/>
        <v>0</v>
      </c>
      <c r="BD17" s="25">
        <f t="shared" si="18"/>
        <v>187.0005096</v>
      </c>
      <c r="BE17" s="25">
        <f t="shared" si="25"/>
        <v>187.0005096</v>
      </c>
      <c r="BF17" s="5">
        <f t="shared" si="20"/>
        <v>14</v>
      </c>
      <c r="BG17" s="33" t="s">
        <v>32</v>
      </c>
    </row>
    <row r="18" spans="1:59" ht="15.75">
      <c r="A18" s="156"/>
      <c r="B18" s="94">
        <v>10</v>
      </c>
      <c r="C18" s="98">
        <v>58</v>
      </c>
      <c r="D18" s="146" t="s">
        <v>91</v>
      </c>
      <c r="E18" s="146" t="s">
        <v>137</v>
      </c>
      <c r="F18" s="146" t="s">
        <v>151</v>
      </c>
      <c r="G18" s="100" t="str">
        <f t="shared" si="0"/>
        <v>s</v>
      </c>
      <c r="H18" s="149">
        <v>1971</v>
      </c>
      <c r="I18" s="23"/>
      <c r="J18" s="2"/>
      <c r="K18" s="2"/>
      <c r="L18" s="24"/>
      <c r="M18" s="48">
        <v>10</v>
      </c>
      <c r="N18" s="6">
        <v>9</v>
      </c>
      <c r="O18" s="6">
        <v>9</v>
      </c>
      <c r="P18" s="6">
        <v>9</v>
      </c>
      <c r="Q18" s="49">
        <v>8</v>
      </c>
      <c r="R18" s="129">
        <f t="shared" si="1"/>
        <v>45</v>
      </c>
      <c r="S18" s="48">
        <v>10</v>
      </c>
      <c r="T18" s="6">
        <v>10</v>
      </c>
      <c r="U18" s="6">
        <v>10</v>
      </c>
      <c r="V18" s="6">
        <v>9</v>
      </c>
      <c r="W18" s="49">
        <v>8</v>
      </c>
      <c r="X18" s="129">
        <f t="shared" si="2"/>
        <v>47</v>
      </c>
      <c r="Y18" s="48">
        <v>10</v>
      </c>
      <c r="Z18" s="6">
        <v>10</v>
      </c>
      <c r="AA18" s="6">
        <v>10</v>
      </c>
      <c r="AB18" s="6">
        <v>9</v>
      </c>
      <c r="AC18" s="49">
        <v>9</v>
      </c>
      <c r="AD18" s="42">
        <f t="shared" si="3"/>
        <v>48</v>
      </c>
      <c r="AE18" s="48">
        <v>10</v>
      </c>
      <c r="AF18" s="6">
        <v>10</v>
      </c>
      <c r="AG18" s="6">
        <v>9</v>
      </c>
      <c r="AH18" s="6">
        <v>9</v>
      </c>
      <c r="AI18" s="49">
        <v>8</v>
      </c>
      <c r="AJ18" s="42">
        <f t="shared" si="4"/>
        <v>46</v>
      </c>
      <c r="AK18" s="112">
        <f t="shared" si="5"/>
        <v>186.0005315</v>
      </c>
      <c r="AL18" s="102">
        <f t="shared" si="6"/>
        <v>15</v>
      </c>
      <c r="AM18" s="72">
        <f t="shared" si="7"/>
        <v>0</v>
      </c>
      <c r="AN18" s="71">
        <f t="shared" si="8"/>
        <v>10</v>
      </c>
      <c r="AO18" s="72">
        <f t="shared" si="9"/>
        <v>186.0005315</v>
      </c>
      <c r="AP18" s="71">
        <f t="shared" si="10"/>
        <v>11</v>
      </c>
      <c r="AQ18" s="72">
        <f t="shared" si="11"/>
        <v>0</v>
      </c>
      <c r="AR18" s="118">
        <f t="shared" si="12"/>
        <v>10</v>
      </c>
      <c r="AS18" s="126">
        <f t="shared" si="13"/>
        <v>11</v>
      </c>
      <c r="AT18" s="122" t="str">
        <f t="shared" si="14"/>
        <v>11 s</v>
      </c>
      <c r="AU18" s="25"/>
      <c r="AV18" s="11"/>
      <c r="AW18" s="27"/>
      <c r="AX18" s="25"/>
      <c r="AY18" s="5"/>
      <c r="AZ18" s="8">
        <f t="shared" si="23"/>
        <v>0</v>
      </c>
      <c r="BA18" s="5">
        <f t="shared" si="16"/>
        <v>11</v>
      </c>
      <c r="BB18" s="33"/>
      <c r="BC18" s="25">
        <f t="shared" si="24"/>
        <v>0</v>
      </c>
      <c r="BD18" s="25">
        <f t="shared" si="18"/>
        <v>186.0005315</v>
      </c>
      <c r="BE18" s="25">
        <f t="shared" si="25"/>
        <v>186.0005315</v>
      </c>
      <c r="BF18" s="5">
        <f t="shared" si="20"/>
        <v>15</v>
      </c>
      <c r="BG18" s="33"/>
    </row>
    <row r="19" spans="1:59" ht="15.75">
      <c r="A19" s="156"/>
      <c r="B19" s="94">
        <v>11</v>
      </c>
      <c r="C19" s="98">
        <v>62</v>
      </c>
      <c r="D19" s="146" t="s">
        <v>94</v>
      </c>
      <c r="E19" s="146" t="s">
        <v>140</v>
      </c>
      <c r="F19" s="146" t="s">
        <v>157</v>
      </c>
      <c r="G19" s="100" t="str">
        <f t="shared" si="0"/>
        <v>v</v>
      </c>
      <c r="H19" s="149">
        <v>1948</v>
      </c>
      <c r="I19" s="23"/>
      <c r="J19" s="2"/>
      <c r="K19" s="2"/>
      <c r="L19" s="24"/>
      <c r="M19" s="48">
        <v>10</v>
      </c>
      <c r="N19" s="6">
        <v>10</v>
      </c>
      <c r="O19" s="6">
        <v>9</v>
      </c>
      <c r="P19" s="6">
        <v>9</v>
      </c>
      <c r="Q19" s="49">
        <v>0</v>
      </c>
      <c r="R19" s="129">
        <f t="shared" si="1"/>
        <v>38</v>
      </c>
      <c r="S19" s="48">
        <v>10</v>
      </c>
      <c r="T19" s="6">
        <v>10</v>
      </c>
      <c r="U19" s="6">
        <v>10</v>
      </c>
      <c r="V19" s="6">
        <v>8</v>
      </c>
      <c r="W19" s="49">
        <v>8</v>
      </c>
      <c r="X19" s="129">
        <f t="shared" si="2"/>
        <v>46</v>
      </c>
      <c r="Y19" s="48">
        <v>10</v>
      </c>
      <c r="Z19" s="6">
        <v>10</v>
      </c>
      <c r="AA19" s="6">
        <v>10</v>
      </c>
      <c r="AB19" s="6">
        <v>10</v>
      </c>
      <c r="AC19" s="49">
        <v>10</v>
      </c>
      <c r="AD19" s="42">
        <f t="shared" si="3"/>
        <v>50</v>
      </c>
      <c r="AE19" s="48">
        <v>10</v>
      </c>
      <c r="AF19" s="6">
        <v>10</v>
      </c>
      <c r="AG19" s="6">
        <v>10</v>
      </c>
      <c r="AH19" s="6">
        <v>10</v>
      </c>
      <c r="AI19" s="49">
        <v>10</v>
      </c>
      <c r="AJ19" s="42">
        <f t="shared" si="4"/>
        <v>50</v>
      </c>
      <c r="AK19" s="112">
        <f t="shared" si="5"/>
        <v>184.0005498</v>
      </c>
      <c r="AL19" s="102">
        <f t="shared" si="6"/>
        <v>16</v>
      </c>
      <c r="AM19" s="72">
        <f t="shared" si="7"/>
        <v>0</v>
      </c>
      <c r="AN19" s="71">
        <f t="shared" si="8"/>
        <v>10</v>
      </c>
      <c r="AO19" s="72">
        <f t="shared" si="9"/>
        <v>0</v>
      </c>
      <c r="AP19" s="71">
        <f t="shared" si="10"/>
        <v>34</v>
      </c>
      <c r="AQ19" s="72">
        <f t="shared" si="11"/>
        <v>184.0005498</v>
      </c>
      <c r="AR19" s="118">
        <f t="shared" si="12"/>
        <v>4</v>
      </c>
      <c r="AS19" s="126">
        <f t="shared" si="13"/>
        <v>4</v>
      </c>
      <c r="AT19" s="122" t="str">
        <f t="shared" si="14"/>
        <v>4 v</v>
      </c>
      <c r="AU19" s="25"/>
      <c r="AV19" s="11"/>
      <c r="AW19" s="27"/>
      <c r="AX19" s="25"/>
      <c r="AY19" s="5"/>
      <c r="AZ19" s="8">
        <f t="shared" si="23"/>
        <v>0</v>
      </c>
      <c r="BA19" s="5">
        <f t="shared" si="16"/>
        <v>11</v>
      </c>
      <c r="BB19" s="33"/>
      <c r="BC19" s="25">
        <f t="shared" si="24"/>
        <v>0</v>
      </c>
      <c r="BD19" s="25">
        <f t="shared" si="18"/>
        <v>184.0005498</v>
      </c>
      <c r="BE19" s="25">
        <f t="shared" si="25"/>
        <v>184.0005498</v>
      </c>
      <c r="BF19" s="5">
        <f t="shared" si="20"/>
        <v>16</v>
      </c>
      <c r="BG19" s="33"/>
    </row>
    <row r="20" spans="1:59" ht="15.75">
      <c r="A20" s="156">
        <f>+A12+1/48</f>
        <v>0.44444444444444436</v>
      </c>
      <c r="B20" s="94">
        <v>3</v>
      </c>
      <c r="C20" s="98">
        <v>19</v>
      </c>
      <c r="D20" s="146" t="s">
        <v>59</v>
      </c>
      <c r="E20" s="146" t="s">
        <v>109</v>
      </c>
      <c r="F20" s="146" t="s">
        <v>143</v>
      </c>
      <c r="G20" s="100" t="str">
        <f t="shared" si="0"/>
        <v>s</v>
      </c>
      <c r="H20" s="149">
        <v>1960</v>
      </c>
      <c r="I20" s="23"/>
      <c r="J20" s="2"/>
      <c r="K20" s="2"/>
      <c r="L20" s="24"/>
      <c r="M20" s="48">
        <v>10</v>
      </c>
      <c r="N20" s="6">
        <v>9</v>
      </c>
      <c r="O20" s="6">
        <v>9</v>
      </c>
      <c r="P20" s="6">
        <v>9</v>
      </c>
      <c r="Q20" s="49">
        <v>9</v>
      </c>
      <c r="R20" s="129">
        <f t="shared" si="1"/>
        <v>46</v>
      </c>
      <c r="S20" s="48">
        <v>10</v>
      </c>
      <c r="T20" s="6">
        <v>10</v>
      </c>
      <c r="U20" s="6">
        <v>10</v>
      </c>
      <c r="V20" s="6">
        <v>9</v>
      </c>
      <c r="W20" s="49">
        <v>3</v>
      </c>
      <c r="X20" s="129">
        <f t="shared" si="2"/>
        <v>42</v>
      </c>
      <c r="Y20" s="48">
        <v>10</v>
      </c>
      <c r="Z20" s="6">
        <v>10</v>
      </c>
      <c r="AA20" s="6">
        <v>10</v>
      </c>
      <c r="AB20" s="6">
        <v>10</v>
      </c>
      <c r="AC20" s="49">
        <v>8</v>
      </c>
      <c r="AD20" s="42">
        <f t="shared" si="3"/>
        <v>48</v>
      </c>
      <c r="AE20" s="48">
        <v>10</v>
      </c>
      <c r="AF20" s="6">
        <v>10</v>
      </c>
      <c r="AG20" s="6">
        <v>10</v>
      </c>
      <c r="AH20" s="6">
        <v>10</v>
      </c>
      <c r="AI20" s="49">
        <v>8</v>
      </c>
      <c r="AJ20" s="42">
        <f t="shared" si="4"/>
        <v>48</v>
      </c>
      <c r="AK20" s="112">
        <f t="shared" si="5"/>
        <v>184.0005266</v>
      </c>
      <c r="AL20" s="102">
        <f t="shared" si="6"/>
        <v>17</v>
      </c>
      <c r="AM20" s="72">
        <f t="shared" si="7"/>
        <v>0</v>
      </c>
      <c r="AN20" s="71">
        <f t="shared" si="8"/>
        <v>10</v>
      </c>
      <c r="AO20" s="72">
        <f t="shared" si="9"/>
        <v>184.0005266</v>
      </c>
      <c r="AP20" s="71">
        <f t="shared" si="10"/>
        <v>12</v>
      </c>
      <c r="AQ20" s="72">
        <f t="shared" si="11"/>
        <v>0</v>
      </c>
      <c r="AR20" s="118">
        <f t="shared" si="12"/>
        <v>10</v>
      </c>
      <c r="AS20" s="126">
        <f t="shared" si="13"/>
        <v>12</v>
      </c>
      <c r="AT20" s="122" t="str">
        <f t="shared" si="14"/>
        <v>12 s</v>
      </c>
      <c r="AU20" s="25"/>
      <c r="AV20" s="11"/>
      <c r="AW20" s="27"/>
      <c r="AX20" s="25"/>
      <c r="AY20" s="5"/>
      <c r="AZ20" s="8">
        <f t="shared" si="23"/>
        <v>0</v>
      </c>
      <c r="BA20" s="5">
        <f t="shared" si="16"/>
        <v>11</v>
      </c>
      <c r="BB20" s="32"/>
      <c r="BC20" s="25">
        <f t="shared" si="24"/>
        <v>0</v>
      </c>
      <c r="BD20" s="25">
        <f t="shared" si="18"/>
        <v>184.0005266</v>
      </c>
      <c r="BE20" s="25">
        <f t="shared" si="25"/>
        <v>184.0005266</v>
      </c>
      <c r="BF20" s="5">
        <f t="shared" si="20"/>
        <v>17</v>
      </c>
      <c r="BG20" s="32"/>
    </row>
    <row r="21" spans="1:59" ht="15.75">
      <c r="A21" s="156"/>
      <c r="B21" s="94">
        <v>4</v>
      </c>
      <c r="C21" s="98">
        <v>28</v>
      </c>
      <c r="D21" s="146" t="s">
        <v>68</v>
      </c>
      <c r="E21" s="146" t="s">
        <v>118</v>
      </c>
      <c r="F21" s="146" t="s">
        <v>148</v>
      </c>
      <c r="G21" s="100" t="str">
        <f t="shared" si="0"/>
        <v>s</v>
      </c>
      <c r="H21" s="149">
        <v>1957</v>
      </c>
      <c r="I21" s="23"/>
      <c r="J21" s="2"/>
      <c r="K21" s="2"/>
      <c r="L21" s="24"/>
      <c r="M21" s="50">
        <v>10</v>
      </c>
      <c r="N21" s="6">
        <v>9</v>
      </c>
      <c r="O21" s="6">
        <v>9</v>
      </c>
      <c r="P21" s="6">
        <v>9</v>
      </c>
      <c r="Q21" s="49">
        <v>8</v>
      </c>
      <c r="R21" s="129">
        <f t="shared" si="1"/>
        <v>45</v>
      </c>
      <c r="S21" s="48">
        <v>10</v>
      </c>
      <c r="T21" s="6">
        <v>10</v>
      </c>
      <c r="U21" s="6">
        <v>9</v>
      </c>
      <c r="V21" s="6">
        <v>8</v>
      </c>
      <c r="W21" s="49">
        <v>3</v>
      </c>
      <c r="X21" s="129">
        <f t="shared" si="2"/>
        <v>40</v>
      </c>
      <c r="Y21" s="48">
        <v>50</v>
      </c>
      <c r="Z21" s="6"/>
      <c r="AA21" s="6"/>
      <c r="AB21" s="6"/>
      <c r="AC21" s="49"/>
      <c r="AD21" s="42">
        <f t="shared" si="3"/>
        <v>50</v>
      </c>
      <c r="AE21" s="48">
        <v>10</v>
      </c>
      <c r="AF21" s="6">
        <v>10</v>
      </c>
      <c r="AG21" s="6">
        <v>10</v>
      </c>
      <c r="AH21" s="6">
        <v>9</v>
      </c>
      <c r="AI21" s="49">
        <v>9</v>
      </c>
      <c r="AJ21" s="42">
        <f t="shared" si="4"/>
        <v>48</v>
      </c>
      <c r="AK21" s="112">
        <f t="shared" si="5"/>
        <v>183.0005445</v>
      </c>
      <c r="AL21" s="102">
        <f t="shared" si="6"/>
        <v>18</v>
      </c>
      <c r="AM21" s="72">
        <f t="shared" si="7"/>
        <v>0</v>
      </c>
      <c r="AN21" s="71">
        <f t="shared" si="8"/>
        <v>10</v>
      </c>
      <c r="AO21" s="72">
        <f t="shared" si="9"/>
        <v>183.0005445</v>
      </c>
      <c r="AP21" s="71">
        <f t="shared" si="10"/>
        <v>13</v>
      </c>
      <c r="AQ21" s="72">
        <f t="shared" si="11"/>
        <v>0</v>
      </c>
      <c r="AR21" s="118">
        <f t="shared" si="12"/>
        <v>10</v>
      </c>
      <c r="AS21" s="126">
        <f t="shared" si="13"/>
        <v>13</v>
      </c>
      <c r="AT21" s="122" t="str">
        <f t="shared" si="14"/>
        <v>13 s</v>
      </c>
      <c r="AU21" s="25"/>
      <c r="AV21" s="11"/>
      <c r="AW21" s="27"/>
      <c r="AX21" s="25"/>
      <c r="AY21" s="5"/>
      <c r="AZ21" s="8">
        <f t="shared" si="23"/>
        <v>0</v>
      </c>
      <c r="BA21" s="5">
        <f t="shared" si="16"/>
        <v>11</v>
      </c>
      <c r="BB21" s="33"/>
      <c r="BC21" s="25">
        <f t="shared" si="24"/>
        <v>0</v>
      </c>
      <c r="BD21" s="25">
        <f t="shared" si="18"/>
        <v>183.0005445</v>
      </c>
      <c r="BE21" s="25">
        <f t="shared" si="25"/>
        <v>183.0005445</v>
      </c>
      <c r="BF21" s="5">
        <f t="shared" si="20"/>
        <v>18</v>
      </c>
      <c r="BG21" s="33" t="s">
        <v>31</v>
      </c>
    </row>
    <row r="22" spans="1:59" ht="15.75">
      <c r="A22" s="156"/>
      <c r="B22" s="94">
        <v>5</v>
      </c>
      <c r="C22" s="98">
        <v>53</v>
      </c>
      <c r="D22" s="146" t="s">
        <v>86</v>
      </c>
      <c r="E22" s="146" t="s">
        <v>132</v>
      </c>
      <c r="F22" s="146" t="s">
        <v>156</v>
      </c>
      <c r="G22" s="100" t="str">
        <f t="shared" si="0"/>
        <v>v</v>
      </c>
      <c r="H22" s="149">
        <v>1941</v>
      </c>
      <c r="I22" s="23"/>
      <c r="J22" s="2"/>
      <c r="K22" s="2"/>
      <c r="L22" s="24"/>
      <c r="M22" s="48">
        <v>10</v>
      </c>
      <c r="N22" s="6">
        <v>9</v>
      </c>
      <c r="O22" s="6">
        <v>9</v>
      </c>
      <c r="P22" s="6">
        <v>9</v>
      </c>
      <c r="Q22" s="49">
        <v>9</v>
      </c>
      <c r="R22" s="129">
        <f t="shared" si="1"/>
        <v>46</v>
      </c>
      <c r="S22" s="48">
        <v>10</v>
      </c>
      <c r="T22" s="6">
        <v>10</v>
      </c>
      <c r="U22" s="6">
        <v>10</v>
      </c>
      <c r="V22" s="6">
        <v>9</v>
      </c>
      <c r="W22" s="49">
        <v>8</v>
      </c>
      <c r="X22" s="129">
        <f t="shared" si="2"/>
        <v>47</v>
      </c>
      <c r="Y22" s="48">
        <v>10</v>
      </c>
      <c r="Z22" s="6">
        <v>10</v>
      </c>
      <c r="AA22" s="6">
        <v>10</v>
      </c>
      <c r="AB22" s="6">
        <v>10</v>
      </c>
      <c r="AC22" s="49">
        <v>10</v>
      </c>
      <c r="AD22" s="42">
        <f t="shared" si="3"/>
        <v>50</v>
      </c>
      <c r="AE22" s="48">
        <v>10</v>
      </c>
      <c r="AF22" s="6">
        <v>10</v>
      </c>
      <c r="AG22" s="6">
        <v>10</v>
      </c>
      <c r="AH22" s="6">
        <v>8</v>
      </c>
      <c r="AI22" s="49">
        <v>1</v>
      </c>
      <c r="AJ22" s="42">
        <f t="shared" si="4"/>
        <v>39</v>
      </c>
      <c r="AK22" s="112">
        <f t="shared" si="5"/>
        <v>182.0005516</v>
      </c>
      <c r="AL22" s="102">
        <f t="shared" si="6"/>
        <v>19</v>
      </c>
      <c r="AM22" s="72">
        <f t="shared" si="7"/>
        <v>0</v>
      </c>
      <c r="AN22" s="71">
        <f t="shared" si="8"/>
        <v>10</v>
      </c>
      <c r="AO22" s="72">
        <f t="shared" si="9"/>
        <v>0</v>
      </c>
      <c r="AP22" s="71">
        <f t="shared" si="10"/>
        <v>34</v>
      </c>
      <c r="AQ22" s="72">
        <f t="shared" si="11"/>
        <v>182.0005516</v>
      </c>
      <c r="AR22" s="118">
        <f t="shared" si="12"/>
        <v>5</v>
      </c>
      <c r="AS22" s="126">
        <f t="shared" si="13"/>
        <v>5</v>
      </c>
      <c r="AT22" s="122" t="str">
        <f t="shared" si="14"/>
        <v>5 v</v>
      </c>
      <c r="AU22" s="25"/>
      <c r="AV22" s="11"/>
      <c r="AW22" s="27"/>
      <c r="AX22" s="25"/>
      <c r="AY22" s="5"/>
      <c r="AZ22" s="8">
        <f t="shared" si="23"/>
        <v>0</v>
      </c>
      <c r="BA22" s="5">
        <f t="shared" si="16"/>
        <v>11</v>
      </c>
      <c r="BB22" s="33"/>
      <c r="BC22" s="25">
        <f t="shared" si="24"/>
        <v>0</v>
      </c>
      <c r="BD22" s="25">
        <f t="shared" si="18"/>
        <v>182.0005516</v>
      </c>
      <c r="BE22" s="25">
        <f t="shared" si="25"/>
        <v>182.0005516</v>
      </c>
      <c r="BF22" s="5">
        <f t="shared" si="20"/>
        <v>19</v>
      </c>
      <c r="BG22" s="33"/>
    </row>
    <row r="23" spans="1:59" ht="15.75">
      <c r="A23" s="156"/>
      <c r="B23" s="94">
        <v>6</v>
      </c>
      <c r="C23" s="98">
        <v>69</v>
      </c>
      <c r="D23" s="153" t="s">
        <v>166</v>
      </c>
      <c r="E23" s="153" t="s">
        <v>167</v>
      </c>
      <c r="F23" s="153" t="s">
        <v>168</v>
      </c>
      <c r="G23" s="100" t="str">
        <f t="shared" si="0"/>
        <v>s</v>
      </c>
      <c r="H23" s="149">
        <v>1974</v>
      </c>
      <c r="I23" s="23"/>
      <c r="J23" s="2"/>
      <c r="K23" s="2"/>
      <c r="L23" s="24"/>
      <c r="M23" s="48">
        <v>10</v>
      </c>
      <c r="N23" s="6">
        <v>10</v>
      </c>
      <c r="O23" s="6">
        <v>9</v>
      </c>
      <c r="P23" s="6">
        <v>9</v>
      </c>
      <c r="Q23" s="49">
        <v>9</v>
      </c>
      <c r="R23" s="129">
        <f t="shared" si="1"/>
        <v>47</v>
      </c>
      <c r="S23" s="48">
        <v>10</v>
      </c>
      <c r="T23" s="6">
        <v>10</v>
      </c>
      <c r="U23" s="6">
        <v>10</v>
      </c>
      <c r="V23" s="6">
        <v>9</v>
      </c>
      <c r="W23" s="49">
        <v>0</v>
      </c>
      <c r="X23" s="129">
        <f t="shared" si="2"/>
        <v>39</v>
      </c>
      <c r="Y23" s="48">
        <v>10</v>
      </c>
      <c r="Z23" s="6">
        <v>10</v>
      </c>
      <c r="AA23" s="6">
        <v>10</v>
      </c>
      <c r="AB23" s="6">
        <v>10</v>
      </c>
      <c r="AC23" s="49">
        <v>9</v>
      </c>
      <c r="AD23" s="42">
        <f t="shared" si="3"/>
        <v>49</v>
      </c>
      <c r="AE23" s="48">
        <v>10</v>
      </c>
      <c r="AF23" s="6">
        <v>10</v>
      </c>
      <c r="AG23" s="6">
        <v>9</v>
      </c>
      <c r="AH23" s="6">
        <v>9</v>
      </c>
      <c r="AI23" s="49">
        <v>9</v>
      </c>
      <c r="AJ23" s="42">
        <f t="shared" si="4"/>
        <v>47</v>
      </c>
      <c r="AK23" s="112">
        <f t="shared" si="5"/>
        <v>182.0005337</v>
      </c>
      <c r="AL23" s="102">
        <f t="shared" si="6"/>
        <v>20</v>
      </c>
      <c r="AM23" s="72">
        <f t="shared" si="7"/>
        <v>0</v>
      </c>
      <c r="AN23" s="71">
        <f t="shared" si="8"/>
        <v>10</v>
      </c>
      <c r="AO23" s="72">
        <f t="shared" si="9"/>
        <v>182.0005337</v>
      </c>
      <c r="AP23" s="71">
        <f t="shared" si="10"/>
        <v>14</v>
      </c>
      <c r="AQ23" s="72">
        <f t="shared" si="11"/>
        <v>0</v>
      </c>
      <c r="AR23" s="118">
        <f t="shared" si="12"/>
        <v>10</v>
      </c>
      <c r="AS23" s="126">
        <f t="shared" si="13"/>
        <v>14</v>
      </c>
      <c r="AT23" s="122" t="str">
        <f t="shared" si="14"/>
        <v>14 s</v>
      </c>
      <c r="AU23" s="25"/>
      <c r="AV23" s="11"/>
      <c r="AW23" s="27"/>
      <c r="AX23" s="25">
        <v>18</v>
      </c>
      <c r="AY23" s="5"/>
      <c r="AZ23" s="8">
        <f t="shared" si="23"/>
        <v>18</v>
      </c>
      <c r="BA23" s="5">
        <f t="shared" si="16"/>
        <v>6</v>
      </c>
      <c r="BB23" s="33"/>
      <c r="BC23" s="25">
        <f t="shared" si="24"/>
        <v>72</v>
      </c>
      <c r="BD23" s="25">
        <f t="shared" si="18"/>
        <v>182.0005337</v>
      </c>
      <c r="BE23" s="25">
        <f t="shared" si="25"/>
        <v>254.0005337</v>
      </c>
      <c r="BF23" s="5">
        <f t="shared" si="20"/>
        <v>1</v>
      </c>
      <c r="BG23" s="33"/>
    </row>
    <row r="24" spans="1:59" ht="15.75">
      <c r="A24" s="156">
        <f>+A16+1/48</f>
        <v>0.44444444444444436</v>
      </c>
      <c r="B24" s="94">
        <v>8</v>
      </c>
      <c r="C24" s="98">
        <v>2</v>
      </c>
      <c r="D24" s="146" t="s">
        <v>45</v>
      </c>
      <c r="E24" s="146" t="s">
        <v>98</v>
      </c>
      <c r="F24" s="146" t="s">
        <v>143</v>
      </c>
      <c r="G24" s="100" t="str">
        <f t="shared" si="0"/>
        <v>j</v>
      </c>
      <c r="H24" s="149">
        <v>1990</v>
      </c>
      <c r="I24" s="23"/>
      <c r="J24" s="2"/>
      <c r="K24" s="2"/>
      <c r="L24" s="24"/>
      <c r="M24" s="48">
        <v>9</v>
      </c>
      <c r="N24" s="6">
        <v>9</v>
      </c>
      <c r="O24" s="6">
        <v>9</v>
      </c>
      <c r="P24" s="6">
        <v>8</v>
      </c>
      <c r="Q24" s="49">
        <v>8</v>
      </c>
      <c r="R24" s="129">
        <f t="shared" si="1"/>
        <v>43</v>
      </c>
      <c r="S24" s="48">
        <v>10</v>
      </c>
      <c r="T24" s="6">
        <v>10</v>
      </c>
      <c r="U24" s="6">
        <v>10</v>
      </c>
      <c r="V24" s="6">
        <v>9</v>
      </c>
      <c r="W24" s="49">
        <v>9</v>
      </c>
      <c r="X24" s="129">
        <f t="shared" si="2"/>
        <v>48</v>
      </c>
      <c r="Y24" s="48">
        <v>50</v>
      </c>
      <c r="Z24" s="6"/>
      <c r="AA24" s="6"/>
      <c r="AB24" s="6"/>
      <c r="AC24" s="49"/>
      <c r="AD24" s="42">
        <f t="shared" si="3"/>
        <v>50</v>
      </c>
      <c r="AE24" s="48">
        <v>40</v>
      </c>
      <c r="AF24" s="6"/>
      <c r="AG24" s="6"/>
      <c r="AH24" s="6"/>
      <c r="AI24" s="49"/>
      <c r="AJ24" s="42">
        <f t="shared" si="4"/>
        <v>40</v>
      </c>
      <c r="AK24" s="112">
        <f t="shared" si="5"/>
        <v>181.00055229999998</v>
      </c>
      <c r="AL24" s="102">
        <f t="shared" si="6"/>
        <v>21</v>
      </c>
      <c r="AM24" s="72">
        <f t="shared" si="7"/>
        <v>181.00055229999998</v>
      </c>
      <c r="AN24" s="71">
        <f t="shared" si="8"/>
        <v>2</v>
      </c>
      <c r="AO24" s="72">
        <f t="shared" si="9"/>
        <v>0</v>
      </c>
      <c r="AP24" s="71">
        <f t="shared" si="10"/>
        <v>34</v>
      </c>
      <c r="AQ24" s="72">
        <f t="shared" si="11"/>
        <v>0</v>
      </c>
      <c r="AR24" s="118">
        <f t="shared" si="12"/>
        <v>10</v>
      </c>
      <c r="AS24" s="126">
        <f t="shared" si="13"/>
        <v>2</v>
      </c>
      <c r="AT24" s="122" t="str">
        <f t="shared" si="14"/>
        <v>2 j</v>
      </c>
      <c r="AU24" s="25"/>
      <c r="AV24" s="11"/>
      <c r="AW24" s="27"/>
      <c r="AX24" s="25"/>
      <c r="AY24" s="5"/>
      <c r="AZ24" s="8">
        <f t="shared" si="23"/>
        <v>0</v>
      </c>
      <c r="BA24" s="5">
        <f t="shared" si="16"/>
        <v>11</v>
      </c>
      <c r="BB24" s="32"/>
      <c r="BC24" s="25">
        <f t="shared" si="24"/>
        <v>0</v>
      </c>
      <c r="BD24" s="25">
        <f t="shared" si="18"/>
        <v>181.00055229999998</v>
      </c>
      <c r="BE24" s="25">
        <f t="shared" si="25"/>
        <v>181.00055229999998</v>
      </c>
      <c r="BF24" s="5">
        <f t="shared" si="20"/>
        <v>20</v>
      </c>
      <c r="BG24" s="32"/>
    </row>
    <row r="25" spans="1:59" ht="15.75">
      <c r="A25" s="156"/>
      <c r="B25" s="94">
        <v>9</v>
      </c>
      <c r="C25" s="98">
        <v>38</v>
      </c>
      <c r="D25" s="146" t="s">
        <v>77</v>
      </c>
      <c r="E25" s="146" t="s">
        <v>124</v>
      </c>
      <c r="F25" s="146" t="s">
        <v>149</v>
      </c>
      <c r="G25" s="100" t="str">
        <f t="shared" si="0"/>
        <v>s</v>
      </c>
      <c r="H25" s="149">
        <v>1965</v>
      </c>
      <c r="I25" s="23"/>
      <c r="J25" s="2"/>
      <c r="K25" s="2"/>
      <c r="L25" s="24"/>
      <c r="M25" s="48">
        <v>10</v>
      </c>
      <c r="N25" s="6">
        <v>10</v>
      </c>
      <c r="O25" s="6">
        <v>10</v>
      </c>
      <c r="P25" s="6">
        <v>10</v>
      </c>
      <c r="Q25" s="49">
        <v>9</v>
      </c>
      <c r="R25" s="129">
        <f t="shared" si="1"/>
        <v>49</v>
      </c>
      <c r="S25" s="48">
        <v>10</v>
      </c>
      <c r="T25" s="6">
        <v>10</v>
      </c>
      <c r="U25" s="6">
        <v>10</v>
      </c>
      <c r="V25" s="6">
        <v>10</v>
      </c>
      <c r="W25" s="49">
        <v>0</v>
      </c>
      <c r="X25" s="129">
        <f t="shared" si="2"/>
        <v>40</v>
      </c>
      <c r="Y25" s="48">
        <v>10</v>
      </c>
      <c r="Z25" s="6">
        <v>10</v>
      </c>
      <c r="AA25" s="6">
        <v>10</v>
      </c>
      <c r="AB25" s="6">
        <v>10</v>
      </c>
      <c r="AC25" s="49">
        <v>10</v>
      </c>
      <c r="AD25" s="42">
        <f t="shared" si="3"/>
        <v>50</v>
      </c>
      <c r="AE25" s="48">
        <v>10</v>
      </c>
      <c r="AF25" s="6">
        <v>10</v>
      </c>
      <c r="AG25" s="6">
        <v>10</v>
      </c>
      <c r="AH25" s="6">
        <v>10</v>
      </c>
      <c r="AI25" s="49">
        <v>1</v>
      </c>
      <c r="AJ25" s="42">
        <f t="shared" si="4"/>
        <v>41</v>
      </c>
      <c r="AK25" s="112">
        <f t="shared" si="5"/>
        <v>180.00054490000002</v>
      </c>
      <c r="AL25" s="102">
        <f t="shared" si="6"/>
        <v>22</v>
      </c>
      <c r="AM25" s="72">
        <f t="shared" si="7"/>
        <v>0</v>
      </c>
      <c r="AN25" s="71">
        <f t="shared" si="8"/>
        <v>10</v>
      </c>
      <c r="AO25" s="72">
        <f t="shared" si="9"/>
        <v>180.00054490000002</v>
      </c>
      <c r="AP25" s="71">
        <f t="shared" si="10"/>
        <v>15</v>
      </c>
      <c r="AQ25" s="72">
        <f t="shared" si="11"/>
        <v>0</v>
      </c>
      <c r="AR25" s="118">
        <f t="shared" si="12"/>
        <v>10</v>
      </c>
      <c r="AS25" s="126">
        <f t="shared" si="13"/>
        <v>15</v>
      </c>
      <c r="AT25" s="122" t="str">
        <f t="shared" si="14"/>
        <v>15 s</v>
      </c>
      <c r="AU25" s="25"/>
      <c r="AV25" s="11"/>
      <c r="AW25" s="27"/>
      <c r="AX25" s="25"/>
      <c r="AY25" s="5"/>
      <c r="AZ25" s="8">
        <f t="shared" si="23"/>
        <v>0</v>
      </c>
      <c r="BA25" s="5">
        <f t="shared" si="16"/>
        <v>11</v>
      </c>
      <c r="BB25" s="33"/>
      <c r="BC25" s="25">
        <f t="shared" si="24"/>
        <v>0</v>
      </c>
      <c r="BD25" s="25">
        <f t="shared" si="18"/>
        <v>180.00054490000002</v>
      </c>
      <c r="BE25" s="25">
        <f t="shared" si="25"/>
        <v>180.00054490000002</v>
      </c>
      <c r="BF25" s="5">
        <f t="shared" si="20"/>
        <v>21</v>
      </c>
      <c r="BG25" s="33"/>
    </row>
    <row r="26" spans="1:59" ht="15.75">
      <c r="A26" s="156"/>
      <c r="B26" s="94">
        <v>10</v>
      </c>
      <c r="C26" s="98">
        <v>63</v>
      </c>
      <c r="D26" s="146" t="s">
        <v>95</v>
      </c>
      <c r="E26" s="146" t="s">
        <v>141</v>
      </c>
      <c r="F26" s="146" t="s">
        <v>157</v>
      </c>
      <c r="G26" s="100" t="str">
        <f t="shared" si="0"/>
        <v>s</v>
      </c>
      <c r="H26" s="149">
        <v>1959</v>
      </c>
      <c r="I26" s="23"/>
      <c r="J26" s="2"/>
      <c r="K26" s="2"/>
      <c r="L26" s="24"/>
      <c r="M26" s="48">
        <v>10</v>
      </c>
      <c r="N26" s="6">
        <v>10</v>
      </c>
      <c r="O26" s="6">
        <v>8</v>
      </c>
      <c r="P26" s="6">
        <v>8</v>
      </c>
      <c r="Q26" s="49">
        <v>0</v>
      </c>
      <c r="R26" s="129">
        <f t="shared" si="1"/>
        <v>36</v>
      </c>
      <c r="S26" s="48">
        <v>10</v>
      </c>
      <c r="T26" s="6">
        <v>10</v>
      </c>
      <c r="U26" s="6">
        <v>10</v>
      </c>
      <c r="V26" s="6">
        <v>10</v>
      </c>
      <c r="W26" s="49">
        <v>8</v>
      </c>
      <c r="X26" s="129">
        <f t="shared" si="2"/>
        <v>48</v>
      </c>
      <c r="Y26" s="48">
        <v>10</v>
      </c>
      <c r="Z26" s="6">
        <v>10</v>
      </c>
      <c r="AA26" s="6">
        <v>10</v>
      </c>
      <c r="AB26" s="6">
        <v>9</v>
      </c>
      <c r="AC26" s="49">
        <v>9</v>
      </c>
      <c r="AD26" s="42">
        <f t="shared" si="3"/>
        <v>48</v>
      </c>
      <c r="AE26" s="48">
        <v>10</v>
      </c>
      <c r="AF26" s="6">
        <v>10</v>
      </c>
      <c r="AG26" s="6">
        <v>10</v>
      </c>
      <c r="AH26" s="6">
        <v>9</v>
      </c>
      <c r="AI26" s="49">
        <v>9</v>
      </c>
      <c r="AJ26" s="42">
        <f t="shared" si="4"/>
        <v>48</v>
      </c>
      <c r="AK26" s="112">
        <f t="shared" si="5"/>
        <v>180.0005316</v>
      </c>
      <c r="AL26" s="102">
        <f t="shared" si="6"/>
        <v>23</v>
      </c>
      <c r="AM26" s="72">
        <f t="shared" si="7"/>
        <v>0</v>
      </c>
      <c r="AN26" s="71">
        <f t="shared" si="8"/>
        <v>10</v>
      </c>
      <c r="AO26" s="72">
        <f t="shared" si="9"/>
        <v>180.0005316</v>
      </c>
      <c r="AP26" s="71">
        <f t="shared" si="10"/>
        <v>16</v>
      </c>
      <c r="AQ26" s="72">
        <f t="shared" si="11"/>
        <v>0</v>
      </c>
      <c r="AR26" s="118">
        <f t="shared" si="12"/>
        <v>10</v>
      </c>
      <c r="AS26" s="126">
        <f t="shared" si="13"/>
        <v>16</v>
      </c>
      <c r="AT26" s="122" t="str">
        <f t="shared" si="14"/>
        <v>16 s</v>
      </c>
      <c r="AU26" s="25"/>
      <c r="AV26" s="11"/>
      <c r="AW26" s="27"/>
      <c r="AX26" s="25"/>
      <c r="AY26" s="5"/>
      <c r="AZ26" s="8">
        <f t="shared" si="23"/>
        <v>0</v>
      </c>
      <c r="BA26" s="5">
        <f t="shared" si="16"/>
        <v>11</v>
      </c>
      <c r="BB26" s="33"/>
      <c r="BC26" s="3">
        <f t="shared" si="24"/>
        <v>0</v>
      </c>
      <c r="BD26" s="25">
        <f t="shared" si="18"/>
        <v>180.0005316</v>
      </c>
      <c r="BE26" s="25">
        <f t="shared" si="25"/>
        <v>180.0005316</v>
      </c>
      <c r="BF26" s="5">
        <f t="shared" si="20"/>
        <v>22</v>
      </c>
      <c r="BG26" s="33"/>
    </row>
    <row r="27" spans="1:59" ht="15.75">
      <c r="A27" s="156"/>
      <c r="B27" s="94">
        <v>11</v>
      </c>
      <c r="C27" s="98">
        <v>32</v>
      </c>
      <c r="D27" s="146" t="s">
        <v>64</v>
      </c>
      <c r="E27" s="146" t="s">
        <v>107</v>
      </c>
      <c r="F27" s="146" t="s">
        <v>150</v>
      </c>
      <c r="G27" s="100" t="str">
        <f t="shared" si="0"/>
        <v>j</v>
      </c>
      <c r="H27" s="149">
        <v>1990</v>
      </c>
      <c r="I27" s="23"/>
      <c r="J27" s="2"/>
      <c r="K27" s="2"/>
      <c r="L27" s="24"/>
      <c r="M27" s="50">
        <v>9</v>
      </c>
      <c r="N27" s="6">
        <v>9</v>
      </c>
      <c r="O27" s="6">
        <v>9</v>
      </c>
      <c r="P27" s="6">
        <v>9</v>
      </c>
      <c r="Q27" s="49">
        <v>8</v>
      </c>
      <c r="R27" s="129">
        <f t="shared" si="1"/>
        <v>44</v>
      </c>
      <c r="S27" s="48">
        <v>10</v>
      </c>
      <c r="T27" s="6">
        <v>10</v>
      </c>
      <c r="U27" s="6">
        <v>10</v>
      </c>
      <c r="V27" s="6">
        <v>9</v>
      </c>
      <c r="W27" s="49">
        <v>3</v>
      </c>
      <c r="X27" s="129">
        <f t="shared" si="2"/>
        <v>42</v>
      </c>
      <c r="Y27" s="48">
        <v>10</v>
      </c>
      <c r="Z27" s="6">
        <v>10</v>
      </c>
      <c r="AA27" s="6">
        <v>10</v>
      </c>
      <c r="AB27" s="6">
        <v>9</v>
      </c>
      <c r="AC27" s="49">
        <v>9</v>
      </c>
      <c r="AD27" s="42">
        <f t="shared" si="3"/>
        <v>48</v>
      </c>
      <c r="AE27" s="48">
        <v>10</v>
      </c>
      <c r="AF27" s="6">
        <v>10</v>
      </c>
      <c r="AG27" s="6">
        <v>9</v>
      </c>
      <c r="AH27" s="6">
        <v>8</v>
      </c>
      <c r="AI27" s="49">
        <v>3</v>
      </c>
      <c r="AJ27" s="42">
        <f t="shared" si="4"/>
        <v>40</v>
      </c>
      <c r="AK27" s="112">
        <f t="shared" si="5"/>
        <v>174.0005264</v>
      </c>
      <c r="AL27" s="102">
        <f t="shared" si="6"/>
        <v>24</v>
      </c>
      <c r="AM27" s="72">
        <f t="shared" si="7"/>
        <v>174.0005264</v>
      </c>
      <c r="AN27" s="71">
        <f t="shared" si="8"/>
        <v>3</v>
      </c>
      <c r="AO27" s="72">
        <f t="shared" si="9"/>
        <v>0</v>
      </c>
      <c r="AP27" s="71">
        <f t="shared" si="10"/>
        <v>34</v>
      </c>
      <c r="AQ27" s="72">
        <f t="shared" si="11"/>
        <v>0</v>
      </c>
      <c r="AR27" s="118">
        <f t="shared" si="12"/>
        <v>10</v>
      </c>
      <c r="AS27" s="126">
        <f t="shared" si="13"/>
        <v>3</v>
      </c>
      <c r="AT27" s="122" t="str">
        <f t="shared" si="14"/>
        <v>3 j</v>
      </c>
      <c r="AU27" s="25"/>
      <c r="AV27" s="11"/>
      <c r="AW27" s="27"/>
      <c r="AX27" s="25"/>
      <c r="AY27" s="5"/>
      <c r="AZ27" s="8">
        <f t="shared" si="23"/>
        <v>0</v>
      </c>
      <c r="BA27" s="5">
        <f t="shared" si="16"/>
        <v>11</v>
      </c>
      <c r="BB27" s="32"/>
      <c r="BC27" s="25">
        <f t="shared" si="24"/>
        <v>0</v>
      </c>
      <c r="BD27" s="25">
        <f t="shared" si="18"/>
        <v>174.0005264</v>
      </c>
      <c r="BE27" s="25">
        <f t="shared" si="25"/>
        <v>174.0005264</v>
      </c>
      <c r="BF27" s="5">
        <f t="shared" si="20"/>
        <v>23</v>
      </c>
      <c r="BG27" s="32"/>
    </row>
    <row r="28" spans="1:59" ht="15.75">
      <c r="A28" s="156">
        <f>+A20+1/48</f>
        <v>0.4652777777777777</v>
      </c>
      <c r="B28" s="94">
        <v>3</v>
      </c>
      <c r="C28" s="98">
        <v>5</v>
      </c>
      <c r="D28" s="146" t="s">
        <v>48</v>
      </c>
      <c r="E28" s="146" t="s">
        <v>101</v>
      </c>
      <c r="F28" s="146" t="s">
        <v>146</v>
      </c>
      <c r="G28" s="100" t="str">
        <f t="shared" si="0"/>
        <v>s</v>
      </c>
      <c r="H28" s="149">
        <v>1954</v>
      </c>
      <c r="I28" s="23"/>
      <c r="J28" s="2"/>
      <c r="K28" s="2"/>
      <c r="L28" s="24"/>
      <c r="M28" s="48">
        <v>10</v>
      </c>
      <c r="N28" s="6">
        <v>9</v>
      </c>
      <c r="O28" s="6">
        <v>8</v>
      </c>
      <c r="P28" s="6">
        <v>8</v>
      </c>
      <c r="Q28" s="49">
        <v>8</v>
      </c>
      <c r="R28" s="129">
        <f t="shared" si="1"/>
        <v>43</v>
      </c>
      <c r="S28" s="48">
        <v>10</v>
      </c>
      <c r="T28" s="6">
        <v>9</v>
      </c>
      <c r="U28" s="6">
        <v>9</v>
      </c>
      <c r="V28" s="6">
        <v>3</v>
      </c>
      <c r="W28" s="49">
        <v>3</v>
      </c>
      <c r="X28" s="129">
        <f t="shared" si="2"/>
        <v>34</v>
      </c>
      <c r="Y28" s="48">
        <v>10</v>
      </c>
      <c r="Z28" s="6">
        <v>10</v>
      </c>
      <c r="AA28" s="6">
        <v>10</v>
      </c>
      <c r="AB28" s="6">
        <v>9</v>
      </c>
      <c r="AC28" s="49">
        <v>9</v>
      </c>
      <c r="AD28" s="42">
        <f t="shared" si="3"/>
        <v>48</v>
      </c>
      <c r="AE28" s="48">
        <v>10</v>
      </c>
      <c r="AF28" s="6">
        <v>10</v>
      </c>
      <c r="AG28" s="6">
        <v>10</v>
      </c>
      <c r="AH28" s="6">
        <v>10</v>
      </c>
      <c r="AI28" s="49">
        <v>9</v>
      </c>
      <c r="AJ28" s="42">
        <f t="shared" si="4"/>
        <v>49</v>
      </c>
      <c r="AK28" s="112">
        <f t="shared" si="5"/>
        <v>174.0005183</v>
      </c>
      <c r="AL28" s="102">
        <f t="shared" si="6"/>
        <v>25</v>
      </c>
      <c r="AM28" s="72">
        <f t="shared" si="7"/>
        <v>0</v>
      </c>
      <c r="AN28" s="71">
        <f t="shared" si="8"/>
        <v>10</v>
      </c>
      <c r="AO28" s="72">
        <f t="shared" si="9"/>
        <v>174.0005183</v>
      </c>
      <c r="AP28" s="71">
        <f t="shared" si="10"/>
        <v>17</v>
      </c>
      <c r="AQ28" s="72">
        <f t="shared" si="11"/>
        <v>0</v>
      </c>
      <c r="AR28" s="118">
        <f t="shared" si="12"/>
        <v>10</v>
      </c>
      <c r="AS28" s="126">
        <f t="shared" si="13"/>
        <v>17</v>
      </c>
      <c r="AT28" s="122" t="str">
        <f t="shared" si="14"/>
        <v>17 s</v>
      </c>
      <c r="AU28" s="25"/>
      <c r="AV28" s="11"/>
      <c r="AW28" s="27"/>
      <c r="AX28" s="25"/>
      <c r="AY28" s="5"/>
      <c r="AZ28" s="8">
        <f t="shared" si="23"/>
        <v>0</v>
      </c>
      <c r="BA28" s="5">
        <f t="shared" si="16"/>
        <v>11</v>
      </c>
      <c r="BB28" s="33" t="s">
        <v>28</v>
      </c>
      <c r="BC28" s="25">
        <f t="shared" si="24"/>
        <v>0</v>
      </c>
      <c r="BD28" s="25">
        <f t="shared" si="18"/>
        <v>174.0005183</v>
      </c>
      <c r="BE28" s="25">
        <f t="shared" si="25"/>
        <v>174.0005183</v>
      </c>
      <c r="BF28" s="5">
        <f t="shared" si="20"/>
        <v>24</v>
      </c>
      <c r="BG28" s="33" t="s">
        <v>27</v>
      </c>
    </row>
    <row r="29" spans="1:59" ht="15.75">
      <c r="A29" s="156"/>
      <c r="B29" s="94">
        <v>4</v>
      </c>
      <c r="C29" s="98">
        <v>17</v>
      </c>
      <c r="D29" s="146" t="s">
        <v>57</v>
      </c>
      <c r="E29" s="146" t="s">
        <v>107</v>
      </c>
      <c r="F29" s="146" t="s">
        <v>150</v>
      </c>
      <c r="G29" s="100" t="str">
        <f t="shared" si="0"/>
        <v>s</v>
      </c>
      <c r="H29" s="149">
        <v>1963</v>
      </c>
      <c r="I29" s="23"/>
      <c r="J29" s="2"/>
      <c r="K29" s="2"/>
      <c r="L29" s="24"/>
      <c r="M29" s="48">
        <v>10</v>
      </c>
      <c r="N29" s="6">
        <v>9</v>
      </c>
      <c r="O29" s="6">
        <v>9</v>
      </c>
      <c r="P29" s="6">
        <v>9</v>
      </c>
      <c r="Q29" s="49">
        <v>9</v>
      </c>
      <c r="R29" s="129">
        <f t="shared" si="1"/>
        <v>46</v>
      </c>
      <c r="S29" s="48">
        <v>10</v>
      </c>
      <c r="T29" s="6">
        <v>10</v>
      </c>
      <c r="U29" s="6">
        <v>9</v>
      </c>
      <c r="V29" s="6">
        <v>3</v>
      </c>
      <c r="W29" s="49">
        <v>0</v>
      </c>
      <c r="X29" s="129">
        <f t="shared" si="2"/>
        <v>32</v>
      </c>
      <c r="Y29" s="48">
        <v>10</v>
      </c>
      <c r="Z29" s="6">
        <v>10</v>
      </c>
      <c r="AA29" s="6">
        <v>10</v>
      </c>
      <c r="AB29" s="6">
        <v>10</v>
      </c>
      <c r="AC29" s="49">
        <v>8</v>
      </c>
      <c r="AD29" s="42">
        <f t="shared" si="3"/>
        <v>48</v>
      </c>
      <c r="AE29" s="48">
        <v>10</v>
      </c>
      <c r="AF29" s="6">
        <v>10</v>
      </c>
      <c r="AG29" s="6">
        <v>10</v>
      </c>
      <c r="AH29" s="6">
        <v>9</v>
      </c>
      <c r="AI29" s="49">
        <v>9</v>
      </c>
      <c r="AJ29" s="42">
        <f t="shared" si="4"/>
        <v>48</v>
      </c>
      <c r="AK29" s="112">
        <f t="shared" si="5"/>
        <v>174.0005166</v>
      </c>
      <c r="AL29" s="102">
        <f t="shared" si="6"/>
        <v>26</v>
      </c>
      <c r="AM29" s="72">
        <f t="shared" si="7"/>
        <v>0</v>
      </c>
      <c r="AN29" s="71">
        <f t="shared" si="8"/>
        <v>10</v>
      </c>
      <c r="AO29" s="72">
        <f t="shared" si="9"/>
        <v>174.0005166</v>
      </c>
      <c r="AP29" s="71">
        <f t="shared" si="10"/>
        <v>18</v>
      </c>
      <c r="AQ29" s="72">
        <f t="shared" si="11"/>
        <v>0</v>
      </c>
      <c r="AR29" s="118">
        <f t="shared" si="12"/>
        <v>10</v>
      </c>
      <c r="AS29" s="126">
        <f t="shared" si="13"/>
        <v>18</v>
      </c>
      <c r="AT29" s="122" t="str">
        <f t="shared" si="14"/>
        <v>18 s</v>
      </c>
      <c r="AU29" s="25"/>
      <c r="AV29" s="11"/>
      <c r="AW29" s="27"/>
      <c r="AX29" s="25"/>
      <c r="AY29" s="5"/>
      <c r="AZ29" s="8">
        <f t="shared" si="23"/>
        <v>0</v>
      </c>
      <c r="BA29" s="5">
        <f t="shared" si="16"/>
        <v>11</v>
      </c>
      <c r="BB29" s="32"/>
      <c r="BC29" s="25">
        <f t="shared" si="24"/>
        <v>0</v>
      </c>
      <c r="BD29" s="25">
        <f t="shared" si="18"/>
        <v>174.0005166</v>
      </c>
      <c r="BE29" s="25">
        <f t="shared" si="25"/>
        <v>174.0005166</v>
      </c>
      <c r="BF29" s="5">
        <f t="shared" si="20"/>
        <v>25</v>
      </c>
      <c r="BG29" s="32"/>
    </row>
    <row r="30" spans="1:59" ht="15.75">
      <c r="A30" s="156"/>
      <c r="B30" s="94">
        <v>5</v>
      </c>
      <c r="C30" s="98">
        <v>36</v>
      </c>
      <c r="D30" s="146" t="s">
        <v>75</v>
      </c>
      <c r="E30" s="146" t="s">
        <v>123</v>
      </c>
      <c r="F30" s="146" t="s">
        <v>154</v>
      </c>
      <c r="G30" s="100" t="str">
        <f t="shared" si="0"/>
        <v>s</v>
      </c>
      <c r="H30" s="149">
        <v>1974</v>
      </c>
      <c r="I30" s="23"/>
      <c r="J30" s="2"/>
      <c r="K30" s="2"/>
      <c r="L30" s="24"/>
      <c r="M30" s="48">
        <v>10</v>
      </c>
      <c r="N30" s="6">
        <v>10</v>
      </c>
      <c r="O30" s="6">
        <v>9</v>
      </c>
      <c r="P30" s="6">
        <v>0</v>
      </c>
      <c r="Q30" s="49">
        <v>0</v>
      </c>
      <c r="R30" s="129">
        <f t="shared" si="1"/>
        <v>29</v>
      </c>
      <c r="S30" s="48">
        <v>10</v>
      </c>
      <c r="T30" s="6">
        <v>10</v>
      </c>
      <c r="U30" s="6">
        <v>9</v>
      </c>
      <c r="V30" s="6">
        <v>9</v>
      </c>
      <c r="W30" s="49">
        <v>8</v>
      </c>
      <c r="X30" s="129">
        <f t="shared" si="2"/>
        <v>46</v>
      </c>
      <c r="Y30" s="48">
        <v>10</v>
      </c>
      <c r="Z30" s="6">
        <v>10</v>
      </c>
      <c r="AA30" s="6">
        <v>10</v>
      </c>
      <c r="AB30" s="6">
        <v>10</v>
      </c>
      <c r="AC30" s="49">
        <v>9</v>
      </c>
      <c r="AD30" s="42">
        <f t="shared" si="3"/>
        <v>49</v>
      </c>
      <c r="AE30" s="48">
        <v>10</v>
      </c>
      <c r="AF30" s="6">
        <v>10</v>
      </c>
      <c r="AG30" s="6">
        <v>10</v>
      </c>
      <c r="AH30" s="6">
        <v>10</v>
      </c>
      <c r="AI30" s="49">
        <v>9</v>
      </c>
      <c r="AJ30" s="42">
        <f t="shared" si="4"/>
        <v>49</v>
      </c>
      <c r="AK30" s="112">
        <f t="shared" si="5"/>
        <v>173.0005389</v>
      </c>
      <c r="AL30" s="102">
        <f t="shared" si="6"/>
        <v>27</v>
      </c>
      <c r="AM30" s="72">
        <f t="shared" si="7"/>
        <v>0</v>
      </c>
      <c r="AN30" s="71">
        <f t="shared" si="8"/>
        <v>10</v>
      </c>
      <c r="AO30" s="72">
        <f t="shared" si="9"/>
        <v>173.0005389</v>
      </c>
      <c r="AP30" s="71">
        <f t="shared" si="10"/>
        <v>19</v>
      </c>
      <c r="AQ30" s="72">
        <f t="shared" si="11"/>
        <v>0</v>
      </c>
      <c r="AR30" s="118">
        <f t="shared" si="12"/>
        <v>10</v>
      </c>
      <c r="AS30" s="126">
        <f t="shared" si="13"/>
        <v>19</v>
      </c>
      <c r="AT30" s="122" t="str">
        <f t="shared" si="14"/>
        <v>19 s</v>
      </c>
      <c r="AU30" s="25"/>
      <c r="AV30" s="11"/>
      <c r="AW30" s="27"/>
      <c r="AX30" s="25"/>
      <c r="AY30" s="5"/>
      <c r="AZ30" s="8">
        <f t="shared" si="23"/>
        <v>0</v>
      </c>
      <c r="BA30" s="5">
        <f t="shared" si="16"/>
        <v>11</v>
      </c>
      <c r="BB30" s="32"/>
      <c r="BC30" s="25">
        <f t="shared" si="24"/>
        <v>0</v>
      </c>
      <c r="BD30" s="25">
        <f t="shared" si="18"/>
        <v>173.0005389</v>
      </c>
      <c r="BE30" s="25">
        <f t="shared" si="25"/>
        <v>173.0005389</v>
      </c>
      <c r="BF30" s="12">
        <f t="shared" si="20"/>
        <v>26</v>
      </c>
      <c r="BG30" s="32"/>
    </row>
    <row r="31" spans="1:59" ht="15.75">
      <c r="A31" s="156"/>
      <c r="B31" s="94">
        <v>6</v>
      </c>
      <c r="C31" s="98">
        <v>57</v>
      </c>
      <c r="D31" s="146" t="s">
        <v>90</v>
      </c>
      <c r="E31" s="146" t="s">
        <v>136</v>
      </c>
      <c r="F31" s="146" t="s">
        <v>151</v>
      </c>
      <c r="G31" s="100" t="str">
        <f t="shared" si="0"/>
        <v>s</v>
      </c>
      <c r="H31" s="149">
        <v>1970</v>
      </c>
      <c r="I31" s="23"/>
      <c r="J31" s="2"/>
      <c r="K31" s="2"/>
      <c r="L31" s="24"/>
      <c r="M31" s="48">
        <v>10</v>
      </c>
      <c r="N31" s="6">
        <v>9</v>
      </c>
      <c r="O31" s="6">
        <v>9</v>
      </c>
      <c r="P31" s="6">
        <v>8</v>
      </c>
      <c r="Q31" s="49">
        <v>0</v>
      </c>
      <c r="R31" s="129">
        <f t="shared" si="1"/>
        <v>36</v>
      </c>
      <c r="S31" s="48">
        <v>10</v>
      </c>
      <c r="T31" s="6">
        <v>10</v>
      </c>
      <c r="U31" s="6">
        <v>8</v>
      </c>
      <c r="V31" s="6">
        <v>8</v>
      </c>
      <c r="W31" s="49">
        <v>0</v>
      </c>
      <c r="X31" s="129">
        <f t="shared" si="2"/>
        <v>36</v>
      </c>
      <c r="Y31" s="48">
        <v>10</v>
      </c>
      <c r="Z31" s="6">
        <v>10</v>
      </c>
      <c r="AA31" s="6">
        <v>10</v>
      </c>
      <c r="AB31" s="6">
        <v>10</v>
      </c>
      <c r="AC31" s="49">
        <v>10</v>
      </c>
      <c r="AD31" s="42">
        <f t="shared" si="3"/>
        <v>50</v>
      </c>
      <c r="AE31" s="48">
        <v>10</v>
      </c>
      <c r="AF31" s="6">
        <v>10</v>
      </c>
      <c r="AG31" s="6">
        <v>10</v>
      </c>
      <c r="AH31" s="6">
        <v>10</v>
      </c>
      <c r="AI31" s="49">
        <v>10</v>
      </c>
      <c r="AJ31" s="42">
        <f t="shared" si="4"/>
        <v>50</v>
      </c>
      <c r="AK31" s="112">
        <f t="shared" si="5"/>
        <v>172.0005396</v>
      </c>
      <c r="AL31" s="102">
        <f t="shared" si="6"/>
        <v>28</v>
      </c>
      <c r="AM31" s="72">
        <f t="shared" si="7"/>
        <v>0</v>
      </c>
      <c r="AN31" s="71">
        <f t="shared" si="8"/>
        <v>10</v>
      </c>
      <c r="AO31" s="72">
        <f t="shared" si="9"/>
        <v>172.0005396</v>
      </c>
      <c r="AP31" s="71">
        <f t="shared" si="10"/>
        <v>20</v>
      </c>
      <c r="AQ31" s="72">
        <f t="shared" si="11"/>
        <v>0</v>
      </c>
      <c r="AR31" s="118">
        <f t="shared" si="12"/>
        <v>10</v>
      </c>
      <c r="AS31" s="126">
        <f t="shared" si="13"/>
        <v>20</v>
      </c>
      <c r="AT31" s="122" t="str">
        <f t="shared" si="14"/>
        <v>20 s</v>
      </c>
      <c r="AU31" s="30"/>
      <c r="AV31" s="15"/>
      <c r="AW31" s="27"/>
      <c r="AX31" s="30"/>
      <c r="AY31" s="5"/>
      <c r="AZ31" s="8">
        <f t="shared" si="23"/>
        <v>0</v>
      </c>
      <c r="BA31" s="5">
        <f t="shared" si="16"/>
        <v>11</v>
      </c>
      <c r="BB31" s="32"/>
      <c r="BC31" s="25">
        <f t="shared" si="24"/>
        <v>0</v>
      </c>
      <c r="BD31" s="25">
        <f t="shared" si="18"/>
        <v>172.0005396</v>
      </c>
      <c r="BE31" s="25">
        <f t="shared" si="25"/>
        <v>172.0005396</v>
      </c>
      <c r="BF31" s="12">
        <f t="shared" si="20"/>
        <v>27</v>
      </c>
      <c r="BG31" s="32"/>
    </row>
    <row r="32" spans="1:59" ht="15.75">
      <c r="A32" s="156">
        <f>+A24+1/48</f>
        <v>0.4652777777777777</v>
      </c>
      <c r="B32" s="94">
        <v>8</v>
      </c>
      <c r="C32" s="98">
        <v>60</v>
      </c>
      <c r="D32" s="146" t="s">
        <v>93</v>
      </c>
      <c r="E32" s="146" t="s">
        <v>139</v>
      </c>
      <c r="F32" s="146" t="s">
        <v>147</v>
      </c>
      <c r="G32" s="100" t="str">
        <f t="shared" si="0"/>
        <v>s</v>
      </c>
      <c r="H32" s="149">
        <v>1978</v>
      </c>
      <c r="I32" s="23"/>
      <c r="J32" s="2"/>
      <c r="K32" s="2"/>
      <c r="L32" s="24"/>
      <c r="M32" s="48">
        <v>10</v>
      </c>
      <c r="N32" s="6">
        <v>9</v>
      </c>
      <c r="O32" s="6">
        <v>9</v>
      </c>
      <c r="P32" s="6">
        <v>5</v>
      </c>
      <c r="Q32" s="49">
        <v>5</v>
      </c>
      <c r="R32" s="129">
        <f t="shared" si="1"/>
        <v>38</v>
      </c>
      <c r="S32" s="48">
        <v>10</v>
      </c>
      <c r="T32" s="6">
        <v>10</v>
      </c>
      <c r="U32" s="6">
        <v>10</v>
      </c>
      <c r="V32" s="6">
        <v>10</v>
      </c>
      <c r="W32" s="49">
        <v>9</v>
      </c>
      <c r="X32" s="129">
        <f t="shared" si="2"/>
        <v>49</v>
      </c>
      <c r="Y32" s="48">
        <v>48</v>
      </c>
      <c r="Z32" s="6"/>
      <c r="AA32" s="6"/>
      <c r="AB32" s="6"/>
      <c r="AC32" s="49"/>
      <c r="AD32" s="42">
        <f t="shared" si="3"/>
        <v>48</v>
      </c>
      <c r="AE32" s="48">
        <v>36</v>
      </c>
      <c r="AF32" s="6"/>
      <c r="AG32" s="6"/>
      <c r="AH32" s="6"/>
      <c r="AI32" s="49"/>
      <c r="AJ32" s="42">
        <f t="shared" si="4"/>
        <v>36</v>
      </c>
      <c r="AK32" s="112">
        <f t="shared" si="5"/>
        <v>171.0005328</v>
      </c>
      <c r="AL32" s="102">
        <f t="shared" si="6"/>
        <v>29</v>
      </c>
      <c r="AM32" s="72">
        <f t="shared" si="7"/>
        <v>0</v>
      </c>
      <c r="AN32" s="71">
        <f t="shared" si="8"/>
        <v>10</v>
      </c>
      <c r="AO32" s="72">
        <f t="shared" si="9"/>
        <v>171.0005328</v>
      </c>
      <c r="AP32" s="71">
        <f t="shared" si="10"/>
        <v>21</v>
      </c>
      <c r="AQ32" s="72">
        <f t="shared" si="11"/>
        <v>0</v>
      </c>
      <c r="AR32" s="118">
        <f t="shared" si="12"/>
        <v>10</v>
      </c>
      <c r="AS32" s="126">
        <f t="shared" si="13"/>
        <v>21</v>
      </c>
      <c r="AT32" s="122" t="str">
        <f t="shared" si="14"/>
        <v>21 s</v>
      </c>
      <c r="AU32" s="25"/>
      <c r="AV32" s="11"/>
      <c r="AW32" s="27"/>
      <c r="AX32" s="25"/>
      <c r="AY32" s="5"/>
      <c r="AZ32" s="8">
        <f t="shared" si="23"/>
        <v>0</v>
      </c>
      <c r="BA32" s="5">
        <f t="shared" si="16"/>
        <v>11</v>
      </c>
      <c r="BB32" s="33"/>
      <c r="BC32" s="25">
        <f t="shared" si="24"/>
        <v>0</v>
      </c>
      <c r="BD32" s="25">
        <f t="shared" si="18"/>
        <v>171.0005328</v>
      </c>
      <c r="BE32" s="25">
        <f t="shared" si="25"/>
        <v>171.0005328</v>
      </c>
      <c r="BF32" s="12">
        <f t="shared" si="20"/>
        <v>28</v>
      </c>
      <c r="BG32" s="33"/>
    </row>
    <row r="33" spans="1:59" ht="15.75">
      <c r="A33" s="156"/>
      <c r="B33" s="94">
        <v>9</v>
      </c>
      <c r="C33" s="98">
        <v>51</v>
      </c>
      <c r="D33" s="146" t="s">
        <v>84</v>
      </c>
      <c r="E33" s="146" t="s">
        <v>130</v>
      </c>
      <c r="F33" s="146" t="s">
        <v>155</v>
      </c>
      <c r="G33" s="100" t="str">
        <f t="shared" si="0"/>
        <v>v</v>
      </c>
      <c r="H33" s="149">
        <v>1950</v>
      </c>
      <c r="I33" s="23"/>
      <c r="J33" s="2"/>
      <c r="K33" s="2"/>
      <c r="L33" s="24"/>
      <c r="M33" s="48">
        <v>10</v>
      </c>
      <c r="N33" s="6">
        <v>9</v>
      </c>
      <c r="O33" s="6">
        <v>8</v>
      </c>
      <c r="P33" s="6">
        <v>8</v>
      </c>
      <c r="Q33" s="49">
        <v>8</v>
      </c>
      <c r="R33" s="129">
        <f t="shared" si="1"/>
        <v>43</v>
      </c>
      <c r="S33" s="48">
        <v>10</v>
      </c>
      <c r="T33" s="6">
        <v>10</v>
      </c>
      <c r="U33" s="6">
        <v>9</v>
      </c>
      <c r="V33" s="6">
        <v>9</v>
      </c>
      <c r="W33" s="49">
        <v>8</v>
      </c>
      <c r="X33" s="129">
        <f t="shared" si="2"/>
        <v>46</v>
      </c>
      <c r="Y33" s="48">
        <v>10</v>
      </c>
      <c r="Z33" s="6">
        <v>10</v>
      </c>
      <c r="AA33" s="6">
        <v>10</v>
      </c>
      <c r="AB33" s="6">
        <v>9</v>
      </c>
      <c r="AC33" s="49">
        <v>9</v>
      </c>
      <c r="AD33" s="42">
        <f t="shared" si="3"/>
        <v>48</v>
      </c>
      <c r="AE33" s="48">
        <v>10</v>
      </c>
      <c r="AF33" s="6">
        <v>10</v>
      </c>
      <c r="AG33" s="6">
        <v>9</v>
      </c>
      <c r="AH33" s="6">
        <v>3</v>
      </c>
      <c r="AI33" s="49">
        <v>1</v>
      </c>
      <c r="AJ33" s="42">
        <f t="shared" si="4"/>
        <v>33</v>
      </c>
      <c r="AK33" s="112">
        <f t="shared" si="5"/>
        <v>170.0005303</v>
      </c>
      <c r="AL33" s="102">
        <f t="shared" si="6"/>
        <v>30</v>
      </c>
      <c r="AM33" s="72">
        <f t="shared" si="7"/>
        <v>0</v>
      </c>
      <c r="AN33" s="71">
        <f t="shared" si="8"/>
        <v>10</v>
      </c>
      <c r="AO33" s="72">
        <f t="shared" si="9"/>
        <v>0</v>
      </c>
      <c r="AP33" s="71">
        <f t="shared" si="10"/>
        <v>34</v>
      </c>
      <c r="AQ33" s="72">
        <f t="shared" si="11"/>
        <v>170.0005303</v>
      </c>
      <c r="AR33" s="118">
        <f t="shared" si="12"/>
        <v>6</v>
      </c>
      <c r="AS33" s="126">
        <f t="shared" si="13"/>
        <v>6</v>
      </c>
      <c r="AT33" s="122" t="str">
        <f t="shared" si="14"/>
        <v>6 v</v>
      </c>
      <c r="AU33" s="8"/>
      <c r="AV33" s="11"/>
      <c r="AW33" s="5"/>
      <c r="AX33" s="8"/>
      <c r="AY33" s="5"/>
      <c r="AZ33" s="8">
        <f t="shared" si="23"/>
        <v>0</v>
      </c>
      <c r="BA33" s="5">
        <f t="shared" si="16"/>
        <v>11</v>
      </c>
      <c r="BB33" s="32"/>
      <c r="BC33" s="3">
        <f t="shared" si="24"/>
        <v>0</v>
      </c>
      <c r="BD33" s="25">
        <f t="shared" si="18"/>
        <v>170.0005303</v>
      </c>
      <c r="BE33" s="25">
        <f t="shared" si="25"/>
        <v>170.0005303</v>
      </c>
      <c r="BF33" s="12">
        <f t="shared" si="20"/>
        <v>29</v>
      </c>
      <c r="BG33" s="32"/>
    </row>
    <row r="34" spans="1:59" ht="15.75">
      <c r="A34" s="156"/>
      <c r="B34" s="94">
        <v>10</v>
      </c>
      <c r="C34" s="98">
        <v>6</v>
      </c>
      <c r="D34" s="146" t="s">
        <v>49</v>
      </c>
      <c r="E34" s="146" t="s">
        <v>102</v>
      </c>
      <c r="F34" s="146" t="s">
        <v>147</v>
      </c>
      <c r="G34" s="100" t="str">
        <f t="shared" si="0"/>
        <v>s</v>
      </c>
      <c r="H34" s="149">
        <v>1987</v>
      </c>
      <c r="I34" s="23"/>
      <c r="J34" s="2"/>
      <c r="K34" s="2"/>
      <c r="L34" s="24"/>
      <c r="M34" s="48">
        <v>10</v>
      </c>
      <c r="N34" s="6">
        <v>9</v>
      </c>
      <c r="O34" s="6">
        <v>9</v>
      </c>
      <c r="P34" s="6">
        <v>9</v>
      </c>
      <c r="Q34" s="49">
        <v>9</v>
      </c>
      <c r="R34" s="129">
        <f t="shared" si="1"/>
        <v>46</v>
      </c>
      <c r="S34" s="48">
        <v>9</v>
      </c>
      <c r="T34" s="6">
        <v>9</v>
      </c>
      <c r="U34" s="6">
        <v>9</v>
      </c>
      <c r="V34" s="6">
        <v>9</v>
      </c>
      <c r="W34" s="49">
        <v>8</v>
      </c>
      <c r="X34" s="129">
        <f t="shared" si="2"/>
        <v>44</v>
      </c>
      <c r="Y34" s="48">
        <v>10</v>
      </c>
      <c r="Z34" s="6">
        <v>10</v>
      </c>
      <c r="AA34" s="6">
        <v>10</v>
      </c>
      <c r="AB34" s="6">
        <v>9</v>
      </c>
      <c r="AC34" s="49">
        <v>9</v>
      </c>
      <c r="AD34" s="42">
        <f t="shared" si="3"/>
        <v>48</v>
      </c>
      <c r="AE34" s="48">
        <v>10</v>
      </c>
      <c r="AF34" s="6">
        <v>10</v>
      </c>
      <c r="AG34" s="6">
        <v>9</v>
      </c>
      <c r="AH34" s="6">
        <v>3</v>
      </c>
      <c r="AI34" s="49">
        <v>0</v>
      </c>
      <c r="AJ34" s="42">
        <f t="shared" si="4"/>
        <v>32</v>
      </c>
      <c r="AK34" s="112">
        <f t="shared" si="5"/>
        <v>170.0005286</v>
      </c>
      <c r="AL34" s="102">
        <f t="shared" si="6"/>
        <v>31</v>
      </c>
      <c r="AM34" s="72">
        <f t="shared" si="7"/>
        <v>0</v>
      </c>
      <c r="AN34" s="71">
        <f t="shared" si="8"/>
        <v>10</v>
      </c>
      <c r="AO34" s="72">
        <f t="shared" si="9"/>
        <v>170.0005286</v>
      </c>
      <c r="AP34" s="71">
        <f t="shared" si="10"/>
        <v>22</v>
      </c>
      <c r="AQ34" s="72">
        <f t="shared" si="11"/>
        <v>0</v>
      </c>
      <c r="AR34" s="118">
        <f t="shared" si="12"/>
        <v>10</v>
      </c>
      <c r="AS34" s="126">
        <f t="shared" si="13"/>
        <v>22</v>
      </c>
      <c r="AT34" s="122" t="str">
        <f t="shared" si="14"/>
        <v>22 s</v>
      </c>
      <c r="AU34" s="25"/>
      <c r="AV34" s="11"/>
      <c r="AW34" s="27"/>
      <c r="AX34" s="25"/>
      <c r="AY34" s="5"/>
      <c r="AZ34" s="8">
        <f t="shared" si="23"/>
        <v>0</v>
      </c>
      <c r="BA34" s="5">
        <f t="shared" si="16"/>
        <v>11</v>
      </c>
      <c r="BB34" s="32"/>
      <c r="BC34" s="3">
        <f t="shared" si="24"/>
        <v>0</v>
      </c>
      <c r="BD34" s="25">
        <f t="shared" si="18"/>
        <v>170.0005286</v>
      </c>
      <c r="BE34" s="25">
        <f t="shared" si="25"/>
        <v>170.0005286</v>
      </c>
      <c r="BF34" s="12">
        <f t="shared" si="20"/>
        <v>30</v>
      </c>
      <c r="BG34" s="32"/>
    </row>
    <row r="35" spans="1:59" ht="15.75">
      <c r="A35" s="156"/>
      <c r="B35" s="94">
        <v>11</v>
      </c>
      <c r="C35" s="98">
        <v>56</v>
      </c>
      <c r="D35" s="146" t="s">
        <v>89</v>
      </c>
      <c r="E35" s="146" t="s">
        <v>135</v>
      </c>
      <c r="F35" s="146" t="s">
        <v>151</v>
      </c>
      <c r="G35" s="100" t="str">
        <f t="shared" si="0"/>
        <v>s</v>
      </c>
      <c r="H35" s="149">
        <v>1982</v>
      </c>
      <c r="I35" s="23"/>
      <c r="J35" s="2"/>
      <c r="K35" s="2"/>
      <c r="L35" s="24"/>
      <c r="M35" s="48">
        <v>10</v>
      </c>
      <c r="N35" s="6">
        <v>10</v>
      </c>
      <c r="O35" s="6">
        <v>9</v>
      </c>
      <c r="P35" s="6">
        <v>9</v>
      </c>
      <c r="Q35" s="49">
        <v>8</v>
      </c>
      <c r="R35" s="129">
        <f t="shared" si="1"/>
        <v>46</v>
      </c>
      <c r="S35" s="48">
        <v>9</v>
      </c>
      <c r="T35" s="6">
        <v>9</v>
      </c>
      <c r="U35" s="6">
        <v>8</v>
      </c>
      <c r="V35" s="6">
        <v>8</v>
      </c>
      <c r="W35" s="49">
        <v>3</v>
      </c>
      <c r="X35" s="129">
        <f t="shared" si="2"/>
        <v>37</v>
      </c>
      <c r="Y35" s="48">
        <v>10</v>
      </c>
      <c r="Z35" s="6">
        <v>10</v>
      </c>
      <c r="AA35" s="6">
        <v>10</v>
      </c>
      <c r="AB35" s="6">
        <v>9</v>
      </c>
      <c r="AC35" s="49">
        <v>8</v>
      </c>
      <c r="AD35" s="42">
        <f t="shared" si="3"/>
        <v>47</v>
      </c>
      <c r="AE35" s="48">
        <v>10</v>
      </c>
      <c r="AF35" s="6">
        <v>10</v>
      </c>
      <c r="AG35" s="6">
        <v>9</v>
      </c>
      <c r="AH35" s="6">
        <v>8</v>
      </c>
      <c r="AI35" s="49">
        <v>3</v>
      </c>
      <c r="AJ35" s="42">
        <f t="shared" si="4"/>
        <v>40</v>
      </c>
      <c r="AK35" s="112">
        <f t="shared" si="5"/>
        <v>170.0005116</v>
      </c>
      <c r="AL35" s="102">
        <f t="shared" si="6"/>
        <v>32</v>
      </c>
      <c r="AM35" s="72">
        <f t="shared" si="7"/>
        <v>0</v>
      </c>
      <c r="AN35" s="71">
        <f t="shared" si="8"/>
        <v>10</v>
      </c>
      <c r="AO35" s="72">
        <f t="shared" si="9"/>
        <v>170.0005116</v>
      </c>
      <c r="AP35" s="71">
        <f t="shared" si="10"/>
        <v>23</v>
      </c>
      <c r="AQ35" s="72">
        <f t="shared" si="11"/>
        <v>0</v>
      </c>
      <c r="AR35" s="118">
        <f t="shared" si="12"/>
        <v>10</v>
      </c>
      <c r="AS35" s="126">
        <f t="shared" si="13"/>
        <v>23</v>
      </c>
      <c r="AT35" s="122" t="str">
        <f t="shared" si="14"/>
        <v>23 s</v>
      </c>
      <c r="AU35" s="25"/>
      <c r="AV35" s="11"/>
      <c r="AW35" s="27"/>
      <c r="AX35" s="25"/>
      <c r="AY35" s="5"/>
      <c r="AZ35" s="8">
        <f t="shared" si="23"/>
        <v>0</v>
      </c>
      <c r="BA35" s="5">
        <f t="shared" si="16"/>
        <v>11</v>
      </c>
      <c r="BB35" s="33"/>
      <c r="BC35" s="25">
        <f t="shared" si="24"/>
        <v>0</v>
      </c>
      <c r="BD35" s="25">
        <f t="shared" si="18"/>
        <v>170.0005116</v>
      </c>
      <c r="BE35" s="25">
        <f t="shared" si="25"/>
        <v>170.0005116</v>
      </c>
      <c r="BF35" s="12">
        <f t="shared" si="20"/>
        <v>31</v>
      </c>
      <c r="BG35" s="33"/>
    </row>
    <row r="36" spans="1:59" ht="15.75">
      <c r="A36" s="156">
        <f>+A28+1/48</f>
        <v>0.486111111111111</v>
      </c>
      <c r="B36" s="94">
        <v>3</v>
      </c>
      <c r="C36" s="98">
        <v>55</v>
      </c>
      <c r="D36" s="146" t="s">
        <v>88</v>
      </c>
      <c r="E36" s="146" t="s">
        <v>134</v>
      </c>
      <c r="F36" s="146" t="s">
        <v>151</v>
      </c>
      <c r="G36" s="100" t="str">
        <f aca="true" t="shared" si="26" ref="G36:G67">+IF(H36&gt;=(2008-20),"j",IF(H36&lt;=(2008-55),"v","s"))</f>
        <v>j</v>
      </c>
      <c r="H36" s="149">
        <v>1989</v>
      </c>
      <c r="I36" s="23"/>
      <c r="J36" s="2"/>
      <c r="K36" s="2"/>
      <c r="L36" s="24"/>
      <c r="M36" s="48">
        <v>10</v>
      </c>
      <c r="N36" s="6">
        <v>10</v>
      </c>
      <c r="O36" s="6">
        <v>9</v>
      </c>
      <c r="P36" s="6">
        <v>9</v>
      </c>
      <c r="Q36" s="49">
        <v>0</v>
      </c>
      <c r="R36" s="129">
        <f aca="true" t="shared" si="27" ref="R36:R67">+SUM(M36:Q36)</f>
        <v>38</v>
      </c>
      <c r="S36" s="48">
        <v>10</v>
      </c>
      <c r="T36" s="6">
        <v>10</v>
      </c>
      <c r="U36" s="6">
        <v>10</v>
      </c>
      <c r="V36" s="6">
        <v>10</v>
      </c>
      <c r="W36" s="49">
        <v>3</v>
      </c>
      <c r="X36" s="129">
        <f aca="true" t="shared" si="28" ref="X36:X67">+SUM(S36:W36)</f>
        <v>43</v>
      </c>
      <c r="Y36" s="48">
        <v>10</v>
      </c>
      <c r="Z36" s="6">
        <v>10</v>
      </c>
      <c r="AA36" s="6">
        <v>10</v>
      </c>
      <c r="AB36" s="6">
        <v>8</v>
      </c>
      <c r="AC36" s="49">
        <v>8</v>
      </c>
      <c r="AD36" s="42">
        <f aca="true" t="shared" si="29" ref="AD36:AD67">+SUM(Y36:AC36)</f>
        <v>46</v>
      </c>
      <c r="AE36" s="48">
        <v>10</v>
      </c>
      <c r="AF36" s="6">
        <v>10</v>
      </c>
      <c r="AG36" s="6">
        <v>10</v>
      </c>
      <c r="AH36" s="6">
        <v>9</v>
      </c>
      <c r="AI36" s="49">
        <v>3</v>
      </c>
      <c r="AJ36" s="42">
        <f aca="true" t="shared" si="30" ref="AJ36:AJ67">+SUM(AE36:AI36)</f>
        <v>42</v>
      </c>
      <c r="AK36" s="112">
        <f aca="true" t="shared" si="31" ref="AK36:AK67">+R36*1.0000001+X36*1.000001+AD36*1.00001+AJ36</f>
        <v>169.0005068</v>
      </c>
      <c r="AL36" s="102">
        <f aca="true" t="shared" si="32" ref="AL36:AL67">RANK(AK36,AK$4:AK$144)</f>
        <v>33</v>
      </c>
      <c r="AM36" s="72">
        <f aca="true" t="shared" si="33" ref="AM36:AM67">+IF($G36=AM$3,$AK36,0)</f>
        <v>169.0005068</v>
      </c>
      <c r="AN36" s="71">
        <f aca="true" t="shared" si="34" ref="AN36:AN67">RANK(AM36,AM$4:AM$145)</f>
        <v>4</v>
      </c>
      <c r="AO36" s="72">
        <f aca="true" t="shared" si="35" ref="AO36:AO67">+IF($G36=AO$3,$AK36,0)</f>
        <v>0</v>
      </c>
      <c r="AP36" s="71">
        <f aca="true" t="shared" si="36" ref="AP36:AP67">RANK(AO36,AO$4:AO$145)</f>
        <v>34</v>
      </c>
      <c r="AQ36" s="72">
        <f aca="true" t="shared" si="37" ref="AQ36:AQ67">+IF($G36=AQ$3,$AK36,0)</f>
        <v>0</v>
      </c>
      <c r="AR36" s="118">
        <f aca="true" t="shared" si="38" ref="AR36:AR67">RANK(AQ36,AQ$4:AQ$145)</f>
        <v>10</v>
      </c>
      <c r="AS36" s="126">
        <f aca="true" t="shared" si="39" ref="AS36:AS67">+IF(AM36&gt;0,AN36,(IF(AO36&gt;0,AP36,AR36)))</f>
        <v>4</v>
      </c>
      <c r="AT36" s="122" t="str">
        <f aca="true" t="shared" si="40" ref="AT36:AT67">CONCATENATE(AS36," ",G36)</f>
        <v>4 j</v>
      </c>
      <c r="AU36" s="25"/>
      <c r="AV36" s="11"/>
      <c r="AW36" s="27"/>
      <c r="AX36" s="25"/>
      <c r="AY36" s="5"/>
      <c r="AZ36" s="8">
        <f t="shared" si="23"/>
        <v>0</v>
      </c>
      <c r="BA36" s="5">
        <f aca="true" t="shared" si="41" ref="BA36:BA67">RANK(AZ36,AZ$4:AZ$145)</f>
        <v>11</v>
      </c>
      <c r="BB36" s="32"/>
      <c r="BC36" s="25">
        <f t="shared" si="24"/>
        <v>0</v>
      </c>
      <c r="BD36" s="25">
        <f aca="true" t="shared" si="42" ref="BD36:BD67">+AK36</f>
        <v>169.0005068</v>
      </c>
      <c r="BE36" s="25">
        <f t="shared" si="25"/>
        <v>169.0005068</v>
      </c>
      <c r="BF36" s="12">
        <f aca="true" t="shared" si="43" ref="BF36:BF67">RANK(BE36,BE$4:BE$145)</f>
        <v>32</v>
      </c>
      <c r="BG36" s="32"/>
    </row>
    <row r="37" spans="1:59" ht="15.75">
      <c r="A37" s="156"/>
      <c r="B37" s="94">
        <v>4</v>
      </c>
      <c r="C37" s="98">
        <v>3</v>
      </c>
      <c r="D37" s="146" t="s">
        <v>46</v>
      </c>
      <c r="E37" s="146" t="s">
        <v>99</v>
      </c>
      <c r="F37" s="146" t="s">
        <v>144</v>
      </c>
      <c r="G37" s="100" t="str">
        <f t="shared" si="26"/>
        <v>j</v>
      </c>
      <c r="H37" s="149">
        <v>1991</v>
      </c>
      <c r="I37" s="23"/>
      <c r="J37" s="2"/>
      <c r="K37" s="2"/>
      <c r="L37" s="24"/>
      <c r="M37" s="48">
        <v>10</v>
      </c>
      <c r="N37" s="6">
        <v>9</v>
      </c>
      <c r="O37" s="6">
        <v>9</v>
      </c>
      <c r="P37" s="6">
        <v>8</v>
      </c>
      <c r="Q37" s="49">
        <v>8</v>
      </c>
      <c r="R37" s="129">
        <f t="shared" si="27"/>
        <v>44</v>
      </c>
      <c r="S37" s="48">
        <v>10</v>
      </c>
      <c r="T37" s="6">
        <v>10</v>
      </c>
      <c r="U37" s="6">
        <v>9</v>
      </c>
      <c r="V37" s="6">
        <v>9</v>
      </c>
      <c r="W37" s="49">
        <v>3</v>
      </c>
      <c r="X37" s="129">
        <f t="shared" si="28"/>
        <v>41</v>
      </c>
      <c r="Y37" s="48">
        <v>10</v>
      </c>
      <c r="Z37" s="6">
        <v>10</v>
      </c>
      <c r="AA37" s="6">
        <v>9</v>
      </c>
      <c r="AB37" s="6">
        <v>8</v>
      </c>
      <c r="AC37" s="49">
        <v>0</v>
      </c>
      <c r="AD37" s="42">
        <f t="shared" si="29"/>
        <v>37</v>
      </c>
      <c r="AE37" s="48">
        <v>10</v>
      </c>
      <c r="AF37" s="6">
        <v>10</v>
      </c>
      <c r="AG37" s="6">
        <v>9</v>
      </c>
      <c r="AH37" s="6">
        <v>9</v>
      </c>
      <c r="AI37" s="49">
        <v>8</v>
      </c>
      <c r="AJ37" s="42">
        <f t="shared" si="30"/>
        <v>46</v>
      </c>
      <c r="AK37" s="112">
        <f t="shared" si="31"/>
        <v>168.0004154</v>
      </c>
      <c r="AL37" s="102">
        <f t="shared" si="32"/>
        <v>34</v>
      </c>
      <c r="AM37" s="72">
        <f t="shared" si="33"/>
        <v>168.0004154</v>
      </c>
      <c r="AN37" s="71">
        <f t="shared" si="34"/>
        <v>5</v>
      </c>
      <c r="AO37" s="72">
        <f t="shared" si="35"/>
        <v>0</v>
      </c>
      <c r="AP37" s="71">
        <f t="shared" si="36"/>
        <v>34</v>
      </c>
      <c r="AQ37" s="72">
        <f t="shared" si="37"/>
        <v>0</v>
      </c>
      <c r="AR37" s="118">
        <f t="shared" si="38"/>
        <v>10</v>
      </c>
      <c r="AS37" s="126">
        <f t="shared" si="39"/>
        <v>5</v>
      </c>
      <c r="AT37" s="122" t="str">
        <f t="shared" si="40"/>
        <v>5 j</v>
      </c>
      <c r="AU37" s="25"/>
      <c r="AV37" s="11"/>
      <c r="AW37" s="27"/>
      <c r="AX37" s="25"/>
      <c r="AY37" s="5"/>
      <c r="AZ37" s="8">
        <f t="shared" si="23"/>
        <v>0</v>
      </c>
      <c r="BA37" s="5">
        <f t="shared" si="41"/>
        <v>11</v>
      </c>
      <c r="BB37" s="32"/>
      <c r="BC37" s="3">
        <f t="shared" si="24"/>
        <v>0</v>
      </c>
      <c r="BD37" s="25">
        <f t="shared" si="42"/>
        <v>168.0004154</v>
      </c>
      <c r="BE37" s="25">
        <f t="shared" si="25"/>
        <v>168.0004154</v>
      </c>
      <c r="BF37" s="12">
        <f t="shared" si="43"/>
        <v>33</v>
      </c>
      <c r="BG37" s="32"/>
    </row>
    <row r="38" spans="1:59" ht="15.75">
      <c r="A38" s="156"/>
      <c r="B38" s="94">
        <v>5</v>
      </c>
      <c r="C38" s="98">
        <v>54</v>
      </c>
      <c r="D38" s="146" t="s">
        <v>87</v>
      </c>
      <c r="E38" s="146" t="s">
        <v>133</v>
      </c>
      <c r="F38" s="146" t="s">
        <v>151</v>
      </c>
      <c r="G38" s="100" t="str">
        <f t="shared" si="26"/>
        <v>v</v>
      </c>
      <c r="H38" s="149">
        <v>1942</v>
      </c>
      <c r="I38" s="23"/>
      <c r="J38" s="2"/>
      <c r="K38" s="2"/>
      <c r="L38" s="24"/>
      <c r="M38" s="48">
        <v>9</v>
      </c>
      <c r="N38" s="6">
        <v>9</v>
      </c>
      <c r="O38" s="6">
        <v>8</v>
      </c>
      <c r="P38" s="6">
        <v>0</v>
      </c>
      <c r="Q38" s="49">
        <v>0</v>
      </c>
      <c r="R38" s="129">
        <f t="shared" si="27"/>
        <v>26</v>
      </c>
      <c r="S38" s="48">
        <v>9</v>
      </c>
      <c r="T38" s="6">
        <v>9</v>
      </c>
      <c r="U38" s="6">
        <v>9</v>
      </c>
      <c r="V38" s="6">
        <v>9</v>
      </c>
      <c r="W38" s="49">
        <v>9</v>
      </c>
      <c r="X38" s="129">
        <f t="shared" si="28"/>
        <v>45</v>
      </c>
      <c r="Y38" s="48">
        <v>10</v>
      </c>
      <c r="Z38" s="6">
        <v>10</v>
      </c>
      <c r="AA38" s="6">
        <v>10</v>
      </c>
      <c r="AB38" s="6">
        <v>10</v>
      </c>
      <c r="AC38" s="49">
        <v>9</v>
      </c>
      <c r="AD38" s="42">
        <f t="shared" si="29"/>
        <v>49</v>
      </c>
      <c r="AE38" s="48">
        <v>10</v>
      </c>
      <c r="AF38" s="6">
        <v>10</v>
      </c>
      <c r="AG38" s="6">
        <v>9</v>
      </c>
      <c r="AH38" s="6">
        <v>8</v>
      </c>
      <c r="AI38" s="49">
        <v>8</v>
      </c>
      <c r="AJ38" s="42">
        <f t="shared" si="30"/>
        <v>45</v>
      </c>
      <c r="AK38" s="112">
        <f t="shared" si="31"/>
        <v>165.0005376</v>
      </c>
      <c r="AL38" s="102">
        <f t="shared" si="32"/>
        <v>35</v>
      </c>
      <c r="AM38" s="72">
        <f t="shared" si="33"/>
        <v>0</v>
      </c>
      <c r="AN38" s="71">
        <f t="shared" si="34"/>
        <v>10</v>
      </c>
      <c r="AO38" s="72">
        <f t="shared" si="35"/>
        <v>0</v>
      </c>
      <c r="AP38" s="71">
        <f t="shared" si="36"/>
        <v>34</v>
      </c>
      <c r="AQ38" s="72">
        <f t="shared" si="37"/>
        <v>165.0005376</v>
      </c>
      <c r="AR38" s="118">
        <f t="shared" si="38"/>
        <v>7</v>
      </c>
      <c r="AS38" s="126">
        <f t="shared" si="39"/>
        <v>7</v>
      </c>
      <c r="AT38" s="122" t="str">
        <f t="shared" si="40"/>
        <v>7 v</v>
      </c>
      <c r="AU38" s="25"/>
      <c r="AV38" s="11"/>
      <c r="AW38" s="27"/>
      <c r="AX38" s="25"/>
      <c r="AY38" s="5"/>
      <c r="AZ38" s="8">
        <f t="shared" si="23"/>
        <v>0</v>
      </c>
      <c r="BA38" s="5">
        <f t="shared" si="41"/>
        <v>11</v>
      </c>
      <c r="BB38" s="32"/>
      <c r="BC38" s="25">
        <f t="shared" si="24"/>
        <v>0</v>
      </c>
      <c r="BD38" s="25">
        <f t="shared" si="42"/>
        <v>165.0005376</v>
      </c>
      <c r="BE38" s="25">
        <f t="shared" si="25"/>
        <v>165.0005376</v>
      </c>
      <c r="BF38" s="12">
        <f t="shared" si="43"/>
        <v>34</v>
      </c>
      <c r="BG38" s="32"/>
    </row>
    <row r="39" spans="1:59" ht="15.75">
      <c r="A39" s="156"/>
      <c r="B39" s="94">
        <v>6</v>
      </c>
      <c r="C39" s="98">
        <v>31</v>
      </c>
      <c r="D39" s="146" t="s">
        <v>71</v>
      </c>
      <c r="E39" s="146" t="s">
        <v>101</v>
      </c>
      <c r="F39" s="146" t="s">
        <v>146</v>
      </c>
      <c r="G39" s="100" t="str">
        <f t="shared" si="26"/>
        <v>s</v>
      </c>
      <c r="H39" s="149">
        <v>1977</v>
      </c>
      <c r="I39" s="23"/>
      <c r="J39" s="2"/>
      <c r="K39" s="2"/>
      <c r="L39" s="24"/>
      <c r="M39" s="48">
        <v>10</v>
      </c>
      <c r="N39" s="6">
        <v>10</v>
      </c>
      <c r="O39" s="6">
        <v>8</v>
      </c>
      <c r="P39" s="6">
        <v>8</v>
      </c>
      <c r="Q39" s="49">
        <v>0</v>
      </c>
      <c r="R39" s="129">
        <f t="shared" si="27"/>
        <v>36</v>
      </c>
      <c r="S39" s="48">
        <v>10</v>
      </c>
      <c r="T39" s="6">
        <v>10</v>
      </c>
      <c r="U39" s="6">
        <v>10</v>
      </c>
      <c r="V39" s="6">
        <v>3</v>
      </c>
      <c r="W39" s="49">
        <v>3</v>
      </c>
      <c r="X39" s="129">
        <f t="shared" si="28"/>
        <v>36</v>
      </c>
      <c r="Y39" s="48">
        <v>10</v>
      </c>
      <c r="Z39" s="6">
        <v>9</v>
      </c>
      <c r="AA39" s="6">
        <v>9</v>
      </c>
      <c r="AB39" s="6">
        <v>9</v>
      </c>
      <c r="AC39" s="49">
        <v>8</v>
      </c>
      <c r="AD39" s="42">
        <f t="shared" si="29"/>
        <v>45</v>
      </c>
      <c r="AE39" s="48">
        <v>10</v>
      </c>
      <c r="AF39" s="6">
        <v>10</v>
      </c>
      <c r="AG39" s="6">
        <v>10</v>
      </c>
      <c r="AH39" s="6">
        <v>10</v>
      </c>
      <c r="AI39" s="49">
        <v>8</v>
      </c>
      <c r="AJ39" s="42">
        <f t="shared" si="30"/>
        <v>48</v>
      </c>
      <c r="AK39" s="112">
        <f t="shared" si="31"/>
        <v>165.00048959999998</v>
      </c>
      <c r="AL39" s="102">
        <f t="shared" si="32"/>
        <v>36</v>
      </c>
      <c r="AM39" s="72">
        <f t="shared" si="33"/>
        <v>0</v>
      </c>
      <c r="AN39" s="71">
        <f t="shared" si="34"/>
        <v>10</v>
      </c>
      <c r="AO39" s="72">
        <f t="shared" si="35"/>
        <v>165.00048959999998</v>
      </c>
      <c r="AP39" s="71">
        <f t="shared" si="36"/>
        <v>24</v>
      </c>
      <c r="AQ39" s="72">
        <f t="shared" si="37"/>
        <v>0</v>
      </c>
      <c r="AR39" s="118">
        <f t="shared" si="38"/>
        <v>10</v>
      </c>
      <c r="AS39" s="126">
        <f t="shared" si="39"/>
        <v>24</v>
      </c>
      <c r="AT39" s="122" t="str">
        <f t="shared" si="40"/>
        <v>24 s</v>
      </c>
      <c r="AU39" s="25"/>
      <c r="AV39" s="11"/>
      <c r="AW39" s="27"/>
      <c r="AX39" s="25"/>
      <c r="AY39" s="5"/>
      <c r="AZ39" s="8">
        <f t="shared" si="23"/>
        <v>0</v>
      </c>
      <c r="BA39" s="5">
        <f t="shared" si="41"/>
        <v>11</v>
      </c>
      <c r="BB39" s="33"/>
      <c r="BC39" s="25">
        <f t="shared" si="24"/>
        <v>0</v>
      </c>
      <c r="BD39" s="25">
        <f t="shared" si="42"/>
        <v>165.00048959999998</v>
      </c>
      <c r="BE39" s="25">
        <f t="shared" si="25"/>
        <v>165.00048959999998</v>
      </c>
      <c r="BF39" s="12">
        <f t="shared" si="43"/>
        <v>35</v>
      </c>
      <c r="BG39" s="32"/>
    </row>
    <row r="40" spans="1:59" ht="15.75">
      <c r="A40" s="156">
        <f>+A32+1/48</f>
        <v>0.486111111111111</v>
      </c>
      <c r="B40" s="94">
        <v>8</v>
      </c>
      <c r="C40" s="98">
        <v>39</v>
      </c>
      <c r="D40" s="146" t="s">
        <v>78</v>
      </c>
      <c r="E40" s="146" t="s">
        <v>125</v>
      </c>
      <c r="F40" s="146" t="s">
        <v>151</v>
      </c>
      <c r="G40" s="100" t="str">
        <f t="shared" si="26"/>
        <v>s</v>
      </c>
      <c r="H40" s="149">
        <v>1975</v>
      </c>
      <c r="I40" s="23"/>
      <c r="J40" s="2"/>
      <c r="K40" s="2"/>
      <c r="L40" s="24"/>
      <c r="M40" s="48">
        <v>10</v>
      </c>
      <c r="N40" s="6">
        <v>9</v>
      </c>
      <c r="O40" s="6">
        <v>9</v>
      </c>
      <c r="P40" s="6">
        <v>0</v>
      </c>
      <c r="Q40" s="49">
        <v>0</v>
      </c>
      <c r="R40" s="129">
        <f t="shared" si="27"/>
        <v>28</v>
      </c>
      <c r="S40" s="48">
        <v>10</v>
      </c>
      <c r="T40" s="6">
        <v>10</v>
      </c>
      <c r="U40" s="6">
        <v>9</v>
      </c>
      <c r="V40" s="6">
        <v>8</v>
      </c>
      <c r="W40" s="49">
        <v>3</v>
      </c>
      <c r="X40" s="129">
        <f t="shared" si="28"/>
        <v>40</v>
      </c>
      <c r="Y40" s="48">
        <v>10</v>
      </c>
      <c r="Z40" s="6">
        <v>10</v>
      </c>
      <c r="AA40" s="6">
        <v>9</v>
      </c>
      <c r="AB40" s="6">
        <v>9</v>
      </c>
      <c r="AC40" s="49">
        <v>9</v>
      </c>
      <c r="AD40" s="42">
        <f t="shared" si="29"/>
        <v>47</v>
      </c>
      <c r="AE40" s="48">
        <v>10</v>
      </c>
      <c r="AF40" s="6">
        <v>10</v>
      </c>
      <c r="AG40" s="6">
        <v>10</v>
      </c>
      <c r="AH40" s="6">
        <v>10</v>
      </c>
      <c r="AI40" s="49">
        <v>9</v>
      </c>
      <c r="AJ40" s="42">
        <f t="shared" si="30"/>
        <v>49</v>
      </c>
      <c r="AK40" s="112">
        <f t="shared" si="31"/>
        <v>164.0005128</v>
      </c>
      <c r="AL40" s="102">
        <f t="shared" si="32"/>
        <v>37</v>
      </c>
      <c r="AM40" s="72">
        <f t="shared" si="33"/>
        <v>0</v>
      </c>
      <c r="AN40" s="71">
        <f t="shared" si="34"/>
        <v>10</v>
      </c>
      <c r="AO40" s="72">
        <f t="shared" si="35"/>
        <v>164.0005128</v>
      </c>
      <c r="AP40" s="71">
        <f t="shared" si="36"/>
        <v>25</v>
      </c>
      <c r="AQ40" s="72">
        <f t="shared" si="37"/>
        <v>0</v>
      </c>
      <c r="AR40" s="118">
        <f t="shared" si="38"/>
        <v>10</v>
      </c>
      <c r="AS40" s="126">
        <f t="shared" si="39"/>
        <v>25</v>
      </c>
      <c r="AT40" s="122" t="str">
        <f t="shared" si="40"/>
        <v>25 s</v>
      </c>
      <c r="AU40" s="25"/>
      <c r="AV40" s="11"/>
      <c r="AW40" s="27"/>
      <c r="AX40" s="25"/>
      <c r="AY40" s="5"/>
      <c r="AZ40" s="8">
        <f t="shared" si="23"/>
        <v>0</v>
      </c>
      <c r="BA40" s="5">
        <f t="shared" si="41"/>
        <v>11</v>
      </c>
      <c r="BB40" s="32"/>
      <c r="BC40" s="25">
        <f t="shared" si="24"/>
        <v>0</v>
      </c>
      <c r="BD40" s="25">
        <f t="shared" si="42"/>
        <v>164.0005128</v>
      </c>
      <c r="BE40" s="25">
        <f t="shared" si="25"/>
        <v>164.0005128</v>
      </c>
      <c r="BF40" s="12">
        <f t="shared" si="43"/>
        <v>36</v>
      </c>
      <c r="BG40" s="32"/>
    </row>
    <row r="41" spans="1:59" ht="15.75">
      <c r="A41" s="156"/>
      <c r="B41" s="94">
        <v>9</v>
      </c>
      <c r="C41" s="98">
        <v>37</v>
      </c>
      <c r="D41" s="146" t="s">
        <v>76</v>
      </c>
      <c r="E41" s="146" t="s">
        <v>100</v>
      </c>
      <c r="F41" s="146" t="s">
        <v>145</v>
      </c>
      <c r="G41" s="100" t="str">
        <f t="shared" si="26"/>
        <v>s</v>
      </c>
      <c r="H41" s="149">
        <v>1967</v>
      </c>
      <c r="I41" s="23"/>
      <c r="J41" s="2"/>
      <c r="K41" s="2"/>
      <c r="L41" s="24"/>
      <c r="M41" s="48">
        <v>10</v>
      </c>
      <c r="N41" s="6">
        <v>10</v>
      </c>
      <c r="O41" s="6">
        <v>9</v>
      </c>
      <c r="P41" s="6">
        <v>8</v>
      </c>
      <c r="Q41" s="49">
        <v>5</v>
      </c>
      <c r="R41" s="129">
        <f t="shared" si="27"/>
        <v>42</v>
      </c>
      <c r="S41" s="48">
        <v>10</v>
      </c>
      <c r="T41" s="6">
        <v>10</v>
      </c>
      <c r="U41" s="6">
        <v>9</v>
      </c>
      <c r="V41" s="6">
        <v>3</v>
      </c>
      <c r="W41" s="49">
        <v>0</v>
      </c>
      <c r="X41" s="129">
        <f t="shared" si="28"/>
        <v>32</v>
      </c>
      <c r="Y41" s="48">
        <v>10</v>
      </c>
      <c r="Z41" s="6">
        <v>10</v>
      </c>
      <c r="AA41" s="6">
        <v>10</v>
      </c>
      <c r="AB41" s="6">
        <v>9</v>
      </c>
      <c r="AC41" s="49">
        <v>0</v>
      </c>
      <c r="AD41" s="42">
        <f t="shared" si="29"/>
        <v>39</v>
      </c>
      <c r="AE41" s="48">
        <v>10</v>
      </c>
      <c r="AF41" s="6">
        <v>10</v>
      </c>
      <c r="AG41" s="6">
        <v>9</v>
      </c>
      <c r="AH41" s="6">
        <v>9</v>
      </c>
      <c r="AI41" s="49">
        <v>3</v>
      </c>
      <c r="AJ41" s="42">
        <f t="shared" si="30"/>
        <v>41</v>
      </c>
      <c r="AK41" s="112">
        <f t="shared" si="31"/>
        <v>154.0004262</v>
      </c>
      <c r="AL41" s="102">
        <f t="shared" si="32"/>
        <v>38</v>
      </c>
      <c r="AM41" s="72">
        <f t="shared" si="33"/>
        <v>0</v>
      </c>
      <c r="AN41" s="71">
        <f t="shared" si="34"/>
        <v>10</v>
      </c>
      <c r="AO41" s="72">
        <f t="shared" si="35"/>
        <v>154.0004262</v>
      </c>
      <c r="AP41" s="71">
        <f t="shared" si="36"/>
        <v>26</v>
      </c>
      <c r="AQ41" s="72">
        <f t="shared" si="37"/>
        <v>0</v>
      </c>
      <c r="AR41" s="118">
        <f t="shared" si="38"/>
        <v>10</v>
      </c>
      <c r="AS41" s="126">
        <f t="shared" si="39"/>
        <v>26</v>
      </c>
      <c r="AT41" s="122" t="str">
        <f t="shared" si="40"/>
        <v>26 s</v>
      </c>
      <c r="AU41" s="25"/>
      <c r="AV41" s="11"/>
      <c r="AW41" s="27"/>
      <c r="AX41" s="25"/>
      <c r="AY41" s="5"/>
      <c r="AZ41" s="8">
        <f t="shared" si="23"/>
        <v>0</v>
      </c>
      <c r="BA41" s="5">
        <f t="shared" si="41"/>
        <v>11</v>
      </c>
      <c r="BB41" s="32"/>
      <c r="BC41" s="25">
        <f t="shared" si="24"/>
        <v>0</v>
      </c>
      <c r="BD41" s="25">
        <f t="shared" si="42"/>
        <v>154.0004262</v>
      </c>
      <c r="BE41" s="25">
        <f t="shared" si="25"/>
        <v>154.0004262</v>
      </c>
      <c r="BF41" s="12">
        <f t="shared" si="43"/>
        <v>37</v>
      </c>
      <c r="BG41" s="32"/>
    </row>
    <row r="42" spans="1:59" ht="15.75">
      <c r="A42" s="156"/>
      <c r="B42" s="94">
        <v>10</v>
      </c>
      <c r="C42" s="98">
        <v>23</v>
      </c>
      <c r="D42" s="146" t="s">
        <v>63</v>
      </c>
      <c r="E42" s="146" t="s">
        <v>113</v>
      </c>
      <c r="F42" s="146" t="s">
        <v>144</v>
      </c>
      <c r="G42" s="100" t="str">
        <f t="shared" si="26"/>
        <v>j</v>
      </c>
      <c r="H42" s="149">
        <v>1989</v>
      </c>
      <c r="I42" s="23"/>
      <c r="J42" s="2"/>
      <c r="K42" s="2"/>
      <c r="L42" s="24"/>
      <c r="M42" s="48">
        <v>9</v>
      </c>
      <c r="N42" s="6">
        <v>8</v>
      </c>
      <c r="O42" s="6">
        <v>8</v>
      </c>
      <c r="P42" s="6">
        <v>8</v>
      </c>
      <c r="Q42" s="49">
        <v>5</v>
      </c>
      <c r="R42" s="129">
        <f t="shared" si="27"/>
        <v>38</v>
      </c>
      <c r="S42" s="48">
        <v>10</v>
      </c>
      <c r="T42" s="6">
        <v>10</v>
      </c>
      <c r="U42" s="6">
        <v>9</v>
      </c>
      <c r="V42" s="6">
        <v>3</v>
      </c>
      <c r="W42" s="49">
        <v>0</v>
      </c>
      <c r="X42" s="129">
        <f t="shared" si="28"/>
        <v>32</v>
      </c>
      <c r="Y42" s="48">
        <v>10</v>
      </c>
      <c r="Z42" s="6">
        <v>10</v>
      </c>
      <c r="AA42" s="6">
        <v>10</v>
      </c>
      <c r="AB42" s="6">
        <v>10</v>
      </c>
      <c r="AC42" s="49">
        <v>9</v>
      </c>
      <c r="AD42" s="42">
        <f t="shared" si="29"/>
        <v>49</v>
      </c>
      <c r="AE42" s="48">
        <v>10</v>
      </c>
      <c r="AF42" s="6">
        <v>10</v>
      </c>
      <c r="AG42" s="6">
        <v>8</v>
      </c>
      <c r="AH42" s="6">
        <v>3</v>
      </c>
      <c r="AI42" s="49">
        <v>1</v>
      </c>
      <c r="AJ42" s="42">
        <f t="shared" si="30"/>
        <v>32</v>
      </c>
      <c r="AK42" s="112">
        <f t="shared" si="31"/>
        <v>151.00052580000002</v>
      </c>
      <c r="AL42" s="102">
        <f t="shared" si="32"/>
        <v>39</v>
      </c>
      <c r="AM42" s="72">
        <f t="shared" si="33"/>
        <v>151.00052580000002</v>
      </c>
      <c r="AN42" s="71">
        <f t="shared" si="34"/>
        <v>6</v>
      </c>
      <c r="AO42" s="72">
        <f t="shared" si="35"/>
        <v>0</v>
      </c>
      <c r="AP42" s="71">
        <f t="shared" si="36"/>
        <v>34</v>
      </c>
      <c r="AQ42" s="72">
        <f t="shared" si="37"/>
        <v>0</v>
      </c>
      <c r="AR42" s="118">
        <f t="shared" si="38"/>
        <v>10</v>
      </c>
      <c r="AS42" s="126">
        <f t="shared" si="39"/>
        <v>6</v>
      </c>
      <c r="AT42" s="122" t="str">
        <f t="shared" si="40"/>
        <v>6 j</v>
      </c>
      <c r="AU42" s="25"/>
      <c r="AV42" s="11"/>
      <c r="AW42" s="27"/>
      <c r="AX42" s="25"/>
      <c r="AY42" s="5"/>
      <c r="AZ42" s="8">
        <f t="shared" si="23"/>
        <v>0</v>
      </c>
      <c r="BA42" s="5">
        <f t="shared" si="41"/>
        <v>11</v>
      </c>
      <c r="BB42" s="33"/>
      <c r="BC42" s="25">
        <f t="shared" si="24"/>
        <v>0</v>
      </c>
      <c r="BD42" s="25">
        <f t="shared" si="42"/>
        <v>151.00052580000002</v>
      </c>
      <c r="BE42" s="25">
        <f t="shared" si="25"/>
        <v>151.00052580000002</v>
      </c>
      <c r="BF42" s="12">
        <f t="shared" si="43"/>
        <v>38</v>
      </c>
      <c r="BG42" s="33"/>
    </row>
    <row r="43" spans="1:59" ht="15.75">
      <c r="A43" s="156"/>
      <c r="B43" s="94">
        <v>11</v>
      </c>
      <c r="C43" s="98">
        <v>4</v>
      </c>
      <c r="D43" s="146" t="s">
        <v>47</v>
      </c>
      <c r="E43" s="146" t="s">
        <v>100</v>
      </c>
      <c r="F43" s="146" t="s">
        <v>145</v>
      </c>
      <c r="G43" s="100" t="str">
        <f t="shared" si="26"/>
        <v>j</v>
      </c>
      <c r="H43" s="149">
        <v>1991</v>
      </c>
      <c r="I43" s="23"/>
      <c r="J43" s="2"/>
      <c r="K43" s="2"/>
      <c r="L43" s="24"/>
      <c r="M43" s="48">
        <v>10</v>
      </c>
      <c r="N43" s="6">
        <v>5</v>
      </c>
      <c r="O43" s="6">
        <v>5</v>
      </c>
      <c r="P43" s="6">
        <v>3</v>
      </c>
      <c r="Q43" s="49">
        <v>0</v>
      </c>
      <c r="R43" s="129">
        <f t="shared" si="27"/>
        <v>23</v>
      </c>
      <c r="S43" s="48">
        <v>10</v>
      </c>
      <c r="T43" s="6">
        <v>10</v>
      </c>
      <c r="U43" s="6">
        <v>10</v>
      </c>
      <c r="V43" s="6">
        <v>9</v>
      </c>
      <c r="W43" s="49">
        <v>9</v>
      </c>
      <c r="X43" s="129">
        <f t="shared" si="28"/>
        <v>48</v>
      </c>
      <c r="Y43" s="48">
        <v>10</v>
      </c>
      <c r="Z43" s="6">
        <v>10</v>
      </c>
      <c r="AA43" s="6">
        <v>10</v>
      </c>
      <c r="AB43" s="6">
        <v>9</v>
      </c>
      <c r="AC43" s="49">
        <v>8</v>
      </c>
      <c r="AD43" s="42">
        <f t="shared" si="29"/>
        <v>47</v>
      </c>
      <c r="AE43" s="48">
        <v>10</v>
      </c>
      <c r="AF43" s="6">
        <v>10</v>
      </c>
      <c r="AG43" s="6">
        <v>8</v>
      </c>
      <c r="AH43" s="6">
        <v>3</v>
      </c>
      <c r="AI43" s="49">
        <v>1</v>
      </c>
      <c r="AJ43" s="42">
        <f t="shared" si="30"/>
        <v>32</v>
      </c>
      <c r="AK43" s="112">
        <f t="shared" si="31"/>
        <v>150.0005203</v>
      </c>
      <c r="AL43" s="102">
        <f t="shared" si="32"/>
        <v>40</v>
      </c>
      <c r="AM43" s="72">
        <f t="shared" si="33"/>
        <v>150.0005203</v>
      </c>
      <c r="AN43" s="71">
        <f t="shared" si="34"/>
        <v>7</v>
      </c>
      <c r="AO43" s="72">
        <f t="shared" si="35"/>
        <v>0</v>
      </c>
      <c r="AP43" s="71">
        <f t="shared" si="36"/>
        <v>34</v>
      </c>
      <c r="AQ43" s="72">
        <f t="shared" si="37"/>
        <v>0</v>
      </c>
      <c r="AR43" s="118">
        <f t="shared" si="38"/>
        <v>10</v>
      </c>
      <c r="AS43" s="126">
        <f t="shared" si="39"/>
        <v>7</v>
      </c>
      <c r="AT43" s="122" t="str">
        <f t="shared" si="40"/>
        <v>7 j</v>
      </c>
      <c r="AU43" s="25"/>
      <c r="AV43" s="11"/>
      <c r="AW43" s="27"/>
      <c r="AX43" s="25"/>
      <c r="AY43" s="5"/>
      <c r="AZ43" s="8">
        <f t="shared" si="23"/>
        <v>0</v>
      </c>
      <c r="BA43" s="5">
        <f t="shared" si="41"/>
        <v>11</v>
      </c>
      <c r="BB43" s="32"/>
      <c r="BC43" s="25">
        <f t="shared" si="24"/>
        <v>0</v>
      </c>
      <c r="BD43" s="25">
        <f t="shared" si="42"/>
        <v>150.0005203</v>
      </c>
      <c r="BE43" s="25">
        <f t="shared" si="25"/>
        <v>150.0005203</v>
      </c>
      <c r="BF43" s="12">
        <f t="shared" si="43"/>
        <v>39</v>
      </c>
      <c r="BG43" s="32"/>
    </row>
    <row r="44" spans="1:59" ht="15.75">
      <c r="A44" s="156">
        <f>+A36+1/48</f>
        <v>0.5069444444444443</v>
      </c>
      <c r="B44" s="94">
        <v>3</v>
      </c>
      <c r="C44" s="98">
        <v>30</v>
      </c>
      <c r="D44" s="146" t="s">
        <v>70</v>
      </c>
      <c r="E44" s="146" t="s">
        <v>120</v>
      </c>
      <c r="F44" s="146" t="s">
        <v>143</v>
      </c>
      <c r="G44" s="100" t="str">
        <f t="shared" si="26"/>
        <v>j</v>
      </c>
      <c r="H44" s="149">
        <v>1991</v>
      </c>
      <c r="I44" s="23"/>
      <c r="J44" s="2"/>
      <c r="K44" s="2"/>
      <c r="L44" s="24"/>
      <c r="M44" s="48">
        <v>10</v>
      </c>
      <c r="N44" s="6">
        <v>8</v>
      </c>
      <c r="O44" s="6">
        <v>8</v>
      </c>
      <c r="P44" s="6">
        <v>5</v>
      </c>
      <c r="Q44" s="49">
        <v>5</v>
      </c>
      <c r="R44" s="129">
        <f t="shared" si="27"/>
        <v>36</v>
      </c>
      <c r="S44" s="48">
        <v>10</v>
      </c>
      <c r="T44" s="6">
        <v>10</v>
      </c>
      <c r="U44" s="6">
        <v>9</v>
      </c>
      <c r="V44" s="6">
        <v>3</v>
      </c>
      <c r="W44" s="49">
        <v>3</v>
      </c>
      <c r="X44" s="129">
        <f t="shared" si="28"/>
        <v>35</v>
      </c>
      <c r="Y44" s="48">
        <v>10</v>
      </c>
      <c r="Z44" s="6">
        <v>10</v>
      </c>
      <c r="AA44" s="6">
        <v>10</v>
      </c>
      <c r="AB44" s="6">
        <v>9</v>
      </c>
      <c r="AC44" s="49">
        <v>3</v>
      </c>
      <c r="AD44" s="42">
        <f t="shared" si="29"/>
        <v>42</v>
      </c>
      <c r="AE44" s="48">
        <v>9</v>
      </c>
      <c r="AF44" s="6">
        <v>9</v>
      </c>
      <c r="AG44" s="6">
        <v>9</v>
      </c>
      <c r="AH44" s="6">
        <v>9</v>
      </c>
      <c r="AI44" s="49">
        <v>0</v>
      </c>
      <c r="AJ44" s="42">
        <f t="shared" si="30"/>
        <v>36</v>
      </c>
      <c r="AK44" s="112">
        <f t="shared" si="31"/>
        <v>149.0004586</v>
      </c>
      <c r="AL44" s="102">
        <f t="shared" si="32"/>
        <v>41</v>
      </c>
      <c r="AM44" s="72">
        <f t="shared" si="33"/>
        <v>149.0004586</v>
      </c>
      <c r="AN44" s="71">
        <f t="shared" si="34"/>
        <v>8</v>
      </c>
      <c r="AO44" s="72">
        <f t="shared" si="35"/>
        <v>0</v>
      </c>
      <c r="AP44" s="71">
        <f t="shared" si="36"/>
        <v>34</v>
      </c>
      <c r="AQ44" s="72">
        <f t="shared" si="37"/>
        <v>0</v>
      </c>
      <c r="AR44" s="118">
        <f t="shared" si="38"/>
        <v>10</v>
      </c>
      <c r="AS44" s="126">
        <f t="shared" si="39"/>
        <v>8</v>
      </c>
      <c r="AT44" s="122" t="str">
        <f t="shared" si="40"/>
        <v>8 j</v>
      </c>
      <c r="AU44" s="25"/>
      <c r="AV44" s="11"/>
      <c r="AW44" s="27"/>
      <c r="AX44" s="25"/>
      <c r="AY44" s="5"/>
      <c r="AZ44" s="8"/>
      <c r="BA44" s="5">
        <f t="shared" si="41"/>
        <v>11</v>
      </c>
      <c r="BB44" s="32"/>
      <c r="BD44" s="25">
        <f t="shared" si="42"/>
        <v>149.0004586</v>
      </c>
      <c r="BE44" s="25"/>
      <c r="BF44" s="12">
        <f t="shared" si="43"/>
        <v>59</v>
      </c>
      <c r="BG44" s="32"/>
    </row>
    <row r="45" spans="1:59" ht="15.75">
      <c r="A45" s="156"/>
      <c r="B45" s="94">
        <v>4</v>
      </c>
      <c r="C45" s="98">
        <v>24</v>
      </c>
      <c r="D45" s="146" t="s">
        <v>64</v>
      </c>
      <c r="E45" s="146" t="s">
        <v>114</v>
      </c>
      <c r="F45" s="146" t="s">
        <v>148</v>
      </c>
      <c r="G45" s="100" t="str">
        <f t="shared" si="26"/>
        <v>s</v>
      </c>
      <c r="H45" s="149">
        <v>1958</v>
      </c>
      <c r="I45" s="23"/>
      <c r="J45" s="2"/>
      <c r="K45" s="2"/>
      <c r="L45" s="24"/>
      <c r="M45" s="48">
        <v>9</v>
      </c>
      <c r="N45" s="6">
        <v>9</v>
      </c>
      <c r="O45" s="6">
        <v>8</v>
      </c>
      <c r="P45" s="6">
        <v>0</v>
      </c>
      <c r="Q45" s="49">
        <v>0</v>
      </c>
      <c r="R45" s="129">
        <f t="shared" si="27"/>
        <v>26</v>
      </c>
      <c r="S45" s="48">
        <v>10</v>
      </c>
      <c r="T45" s="6">
        <v>10</v>
      </c>
      <c r="U45" s="6">
        <v>9</v>
      </c>
      <c r="V45" s="6">
        <v>9</v>
      </c>
      <c r="W45" s="49">
        <v>3</v>
      </c>
      <c r="X45" s="129">
        <f t="shared" si="28"/>
        <v>41</v>
      </c>
      <c r="Y45" s="48">
        <v>10</v>
      </c>
      <c r="Z45" s="6">
        <v>10</v>
      </c>
      <c r="AA45" s="6">
        <v>10</v>
      </c>
      <c r="AB45" s="6">
        <v>8</v>
      </c>
      <c r="AC45" s="49">
        <v>1</v>
      </c>
      <c r="AD45" s="42">
        <f t="shared" si="29"/>
        <v>39</v>
      </c>
      <c r="AE45" s="48">
        <v>10</v>
      </c>
      <c r="AF45" s="6">
        <v>10</v>
      </c>
      <c r="AG45" s="6">
        <v>10</v>
      </c>
      <c r="AH45" s="6">
        <v>9</v>
      </c>
      <c r="AI45" s="49">
        <v>1</v>
      </c>
      <c r="AJ45" s="42">
        <f t="shared" si="30"/>
        <v>40</v>
      </c>
      <c r="AK45" s="112">
        <f t="shared" si="31"/>
        <v>146.0004336</v>
      </c>
      <c r="AL45" s="102">
        <f t="shared" si="32"/>
        <v>42</v>
      </c>
      <c r="AM45" s="72">
        <f t="shared" si="33"/>
        <v>0</v>
      </c>
      <c r="AN45" s="71">
        <f t="shared" si="34"/>
        <v>10</v>
      </c>
      <c r="AO45" s="72">
        <f t="shared" si="35"/>
        <v>146.0004336</v>
      </c>
      <c r="AP45" s="71">
        <f t="shared" si="36"/>
        <v>27</v>
      </c>
      <c r="AQ45" s="72">
        <f t="shared" si="37"/>
        <v>0</v>
      </c>
      <c r="AR45" s="118">
        <f t="shared" si="38"/>
        <v>10</v>
      </c>
      <c r="AS45" s="126">
        <f t="shared" si="39"/>
        <v>27</v>
      </c>
      <c r="AT45" s="122" t="str">
        <f t="shared" si="40"/>
        <v>27 s</v>
      </c>
      <c r="AU45" s="25"/>
      <c r="AV45" s="11"/>
      <c r="AW45" s="27"/>
      <c r="AX45" s="25"/>
      <c r="AY45" s="5"/>
      <c r="AZ45" s="8">
        <f aca="true" t="shared" si="44" ref="AZ45:AZ62">+AX45+AU45</f>
        <v>0</v>
      </c>
      <c r="BA45" s="5">
        <f t="shared" si="41"/>
        <v>11</v>
      </c>
      <c r="BB45" s="32"/>
      <c r="BC45" s="3">
        <f aca="true" t="shared" si="45" ref="BC45:BC62">+AZ45*4</f>
        <v>0</v>
      </c>
      <c r="BD45" s="25">
        <f t="shared" si="42"/>
        <v>146.0004336</v>
      </c>
      <c r="BE45" s="25">
        <f aca="true" t="shared" si="46" ref="BE45:BE62">+BC45+AK45</f>
        <v>146.0004336</v>
      </c>
      <c r="BF45" s="12">
        <f t="shared" si="43"/>
        <v>40</v>
      </c>
      <c r="BG45" s="32"/>
    </row>
    <row r="46" spans="1:59" ht="15.75">
      <c r="A46" s="156"/>
      <c r="B46" s="94">
        <v>5</v>
      </c>
      <c r="C46" s="98">
        <v>43</v>
      </c>
      <c r="D46" s="146" t="s">
        <v>79</v>
      </c>
      <c r="E46" s="146" t="s">
        <v>126</v>
      </c>
      <c r="F46" s="146" t="s">
        <v>151</v>
      </c>
      <c r="G46" s="100" t="str">
        <f t="shared" si="26"/>
        <v>s</v>
      </c>
      <c r="H46" s="149">
        <v>1972</v>
      </c>
      <c r="I46" s="23"/>
      <c r="J46" s="2"/>
      <c r="K46" s="2"/>
      <c r="L46" s="24"/>
      <c r="M46" s="48">
        <v>9</v>
      </c>
      <c r="N46" s="6">
        <v>8</v>
      </c>
      <c r="O46" s="6">
        <v>8</v>
      </c>
      <c r="P46" s="6">
        <v>8</v>
      </c>
      <c r="Q46" s="49">
        <v>8</v>
      </c>
      <c r="R46" s="129">
        <f t="shared" si="27"/>
        <v>41</v>
      </c>
      <c r="S46" s="48">
        <v>9</v>
      </c>
      <c r="T46" s="6">
        <v>8</v>
      </c>
      <c r="U46" s="6">
        <v>8</v>
      </c>
      <c r="V46" s="6">
        <v>1</v>
      </c>
      <c r="W46" s="49">
        <v>0</v>
      </c>
      <c r="X46" s="129">
        <f t="shared" si="28"/>
        <v>26</v>
      </c>
      <c r="Y46" s="48">
        <v>10</v>
      </c>
      <c r="Z46" s="6">
        <v>10</v>
      </c>
      <c r="AA46" s="6">
        <v>10</v>
      </c>
      <c r="AB46" s="6">
        <v>10</v>
      </c>
      <c r="AC46" s="49">
        <v>3</v>
      </c>
      <c r="AD46" s="42">
        <f t="shared" si="29"/>
        <v>43</v>
      </c>
      <c r="AE46" s="48">
        <v>10</v>
      </c>
      <c r="AF46" s="6">
        <v>10</v>
      </c>
      <c r="AG46" s="6">
        <v>9</v>
      </c>
      <c r="AH46" s="6">
        <v>3</v>
      </c>
      <c r="AI46" s="49">
        <v>3</v>
      </c>
      <c r="AJ46" s="42">
        <f t="shared" si="30"/>
        <v>35</v>
      </c>
      <c r="AK46" s="112">
        <f t="shared" si="31"/>
        <v>145.0004601</v>
      </c>
      <c r="AL46" s="102">
        <f t="shared" si="32"/>
        <v>43</v>
      </c>
      <c r="AM46" s="72">
        <f t="shared" si="33"/>
        <v>0</v>
      </c>
      <c r="AN46" s="71">
        <f t="shared" si="34"/>
        <v>10</v>
      </c>
      <c r="AO46" s="72">
        <f t="shared" si="35"/>
        <v>145.0004601</v>
      </c>
      <c r="AP46" s="71">
        <f t="shared" si="36"/>
        <v>28</v>
      </c>
      <c r="AQ46" s="72">
        <f t="shared" si="37"/>
        <v>0</v>
      </c>
      <c r="AR46" s="118">
        <f t="shared" si="38"/>
        <v>10</v>
      </c>
      <c r="AS46" s="126">
        <f t="shared" si="39"/>
        <v>28</v>
      </c>
      <c r="AT46" s="122" t="str">
        <f t="shared" si="40"/>
        <v>28 s</v>
      </c>
      <c r="AU46" s="25"/>
      <c r="AV46" s="11"/>
      <c r="AW46" s="27"/>
      <c r="AX46" s="25"/>
      <c r="AY46" s="5"/>
      <c r="AZ46" s="8">
        <f t="shared" si="44"/>
        <v>0</v>
      </c>
      <c r="BA46" s="5">
        <f t="shared" si="41"/>
        <v>11</v>
      </c>
      <c r="BB46" s="32"/>
      <c r="BC46" s="3">
        <f t="shared" si="45"/>
        <v>0</v>
      </c>
      <c r="BD46" s="25">
        <f t="shared" si="42"/>
        <v>145.0004601</v>
      </c>
      <c r="BE46" s="25">
        <f t="shared" si="46"/>
        <v>145.0004601</v>
      </c>
      <c r="BF46" s="12">
        <f t="shared" si="43"/>
        <v>41</v>
      </c>
      <c r="BG46" s="32"/>
    </row>
    <row r="47" spans="1:59" ht="15.75">
      <c r="A47" s="156"/>
      <c r="B47" s="94">
        <v>6</v>
      </c>
      <c r="C47" s="98">
        <v>21</v>
      </c>
      <c r="D47" s="146" t="s">
        <v>61</v>
      </c>
      <c r="E47" s="146" t="s">
        <v>111</v>
      </c>
      <c r="F47" s="146" t="s">
        <v>149</v>
      </c>
      <c r="G47" s="100" t="str">
        <f t="shared" si="26"/>
        <v>s</v>
      </c>
      <c r="H47" s="149">
        <v>1965</v>
      </c>
      <c r="I47" s="23"/>
      <c r="J47" s="2"/>
      <c r="K47" s="2"/>
      <c r="L47" s="24"/>
      <c r="M47" s="48">
        <v>10</v>
      </c>
      <c r="N47" s="6">
        <v>8</v>
      </c>
      <c r="O47" s="6">
        <v>8</v>
      </c>
      <c r="P47" s="6">
        <v>0</v>
      </c>
      <c r="Q47" s="49">
        <v>0</v>
      </c>
      <c r="R47" s="129">
        <f t="shared" si="27"/>
        <v>26</v>
      </c>
      <c r="S47" s="48">
        <v>10</v>
      </c>
      <c r="T47" s="6">
        <v>10</v>
      </c>
      <c r="U47" s="6">
        <v>10</v>
      </c>
      <c r="V47" s="6">
        <v>8</v>
      </c>
      <c r="W47" s="49">
        <v>8</v>
      </c>
      <c r="X47" s="129">
        <f t="shared" si="28"/>
        <v>46</v>
      </c>
      <c r="Y47" s="48">
        <v>10</v>
      </c>
      <c r="Z47" s="6">
        <v>9</v>
      </c>
      <c r="AA47" s="6">
        <v>9</v>
      </c>
      <c r="AB47" s="6">
        <v>8</v>
      </c>
      <c r="AC47" s="49">
        <v>8</v>
      </c>
      <c r="AD47" s="42">
        <f t="shared" si="29"/>
        <v>44</v>
      </c>
      <c r="AE47" s="48">
        <v>10</v>
      </c>
      <c r="AF47" s="6">
        <v>9</v>
      </c>
      <c r="AG47" s="6">
        <v>8</v>
      </c>
      <c r="AH47" s="6">
        <v>0</v>
      </c>
      <c r="AI47" s="49">
        <v>0</v>
      </c>
      <c r="AJ47" s="42">
        <f t="shared" si="30"/>
        <v>27</v>
      </c>
      <c r="AK47" s="112">
        <f t="shared" si="31"/>
        <v>143.0004886</v>
      </c>
      <c r="AL47" s="102">
        <f t="shared" si="32"/>
        <v>44</v>
      </c>
      <c r="AM47" s="72">
        <f t="shared" si="33"/>
        <v>0</v>
      </c>
      <c r="AN47" s="71">
        <f t="shared" si="34"/>
        <v>10</v>
      </c>
      <c r="AO47" s="72">
        <f t="shared" si="35"/>
        <v>143.0004886</v>
      </c>
      <c r="AP47" s="71">
        <f t="shared" si="36"/>
        <v>29</v>
      </c>
      <c r="AQ47" s="72">
        <f t="shared" si="37"/>
        <v>0</v>
      </c>
      <c r="AR47" s="118">
        <f t="shared" si="38"/>
        <v>10</v>
      </c>
      <c r="AS47" s="126">
        <f t="shared" si="39"/>
        <v>29</v>
      </c>
      <c r="AT47" s="122" t="str">
        <f t="shared" si="40"/>
        <v>29 s</v>
      </c>
      <c r="AU47" s="25"/>
      <c r="AV47" s="11"/>
      <c r="AW47" s="27"/>
      <c r="AX47" s="25"/>
      <c r="AY47" s="5"/>
      <c r="AZ47" s="8">
        <f t="shared" si="44"/>
        <v>0</v>
      </c>
      <c r="BA47" s="5">
        <f t="shared" si="41"/>
        <v>11</v>
      </c>
      <c r="BB47" s="33" t="s">
        <v>27</v>
      </c>
      <c r="BC47" s="25">
        <f t="shared" si="45"/>
        <v>0</v>
      </c>
      <c r="BD47" s="25">
        <f t="shared" si="42"/>
        <v>143.0004886</v>
      </c>
      <c r="BE47" s="25">
        <f t="shared" si="46"/>
        <v>143.0004886</v>
      </c>
      <c r="BF47" s="12">
        <f t="shared" si="43"/>
        <v>42</v>
      </c>
      <c r="BG47" s="33" t="s">
        <v>28</v>
      </c>
    </row>
    <row r="48" spans="1:59" ht="15.75">
      <c r="A48" s="156">
        <f>+A40+1/48</f>
        <v>0.5069444444444443</v>
      </c>
      <c r="B48" s="94">
        <v>8</v>
      </c>
      <c r="C48" s="98">
        <v>52</v>
      </c>
      <c r="D48" s="146" t="s">
        <v>85</v>
      </c>
      <c r="E48" s="146" t="s">
        <v>131</v>
      </c>
      <c r="F48" s="146" t="s">
        <v>155</v>
      </c>
      <c r="G48" s="100" t="str">
        <f t="shared" si="26"/>
        <v>v</v>
      </c>
      <c r="H48" s="149">
        <v>1948</v>
      </c>
      <c r="I48" s="23"/>
      <c r="J48" s="2"/>
      <c r="K48" s="2"/>
      <c r="L48" s="24"/>
      <c r="M48" s="48">
        <v>10</v>
      </c>
      <c r="N48" s="6">
        <v>10</v>
      </c>
      <c r="O48" s="6">
        <v>10</v>
      </c>
      <c r="P48" s="6">
        <v>9</v>
      </c>
      <c r="Q48" s="49">
        <v>9</v>
      </c>
      <c r="R48" s="129">
        <f t="shared" si="27"/>
        <v>48</v>
      </c>
      <c r="S48" s="48">
        <v>10</v>
      </c>
      <c r="T48" s="6">
        <v>8</v>
      </c>
      <c r="U48" s="6">
        <v>8</v>
      </c>
      <c r="V48" s="6">
        <v>0</v>
      </c>
      <c r="W48" s="49">
        <v>0</v>
      </c>
      <c r="X48" s="129">
        <f t="shared" si="28"/>
        <v>26</v>
      </c>
      <c r="Y48" s="48">
        <v>10</v>
      </c>
      <c r="Z48" s="6">
        <v>10</v>
      </c>
      <c r="AA48" s="6">
        <v>10</v>
      </c>
      <c r="AB48" s="6">
        <v>9</v>
      </c>
      <c r="AC48" s="49">
        <v>8</v>
      </c>
      <c r="AD48" s="42">
        <f t="shared" si="29"/>
        <v>47</v>
      </c>
      <c r="AE48" s="48">
        <v>10</v>
      </c>
      <c r="AF48" s="6">
        <v>3</v>
      </c>
      <c r="AG48" s="6">
        <v>3</v>
      </c>
      <c r="AH48" s="6">
        <v>3</v>
      </c>
      <c r="AI48" s="49">
        <v>1</v>
      </c>
      <c r="AJ48" s="42">
        <f t="shared" si="30"/>
        <v>20</v>
      </c>
      <c r="AK48" s="112">
        <f t="shared" si="31"/>
        <v>141.0005008</v>
      </c>
      <c r="AL48" s="102">
        <f t="shared" si="32"/>
        <v>45</v>
      </c>
      <c r="AM48" s="72">
        <f t="shared" si="33"/>
        <v>0</v>
      </c>
      <c r="AN48" s="71">
        <f t="shared" si="34"/>
        <v>10</v>
      </c>
      <c r="AO48" s="72">
        <f t="shared" si="35"/>
        <v>0</v>
      </c>
      <c r="AP48" s="71">
        <f t="shared" si="36"/>
        <v>34</v>
      </c>
      <c r="AQ48" s="72">
        <f t="shared" si="37"/>
        <v>141.0005008</v>
      </c>
      <c r="AR48" s="118">
        <f t="shared" si="38"/>
        <v>8</v>
      </c>
      <c r="AS48" s="126">
        <f t="shared" si="39"/>
        <v>8</v>
      </c>
      <c r="AT48" s="122" t="str">
        <f t="shared" si="40"/>
        <v>8 v</v>
      </c>
      <c r="AU48" s="25"/>
      <c r="AV48" s="11"/>
      <c r="AW48" s="27"/>
      <c r="AX48" s="25"/>
      <c r="AY48" s="5"/>
      <c r="AZ48" s="8">
        <f t="shared" si="44"/>
        <v>0</v>
      </c>
      <c r="BA48" s="5">
        <f t="shared" si="41"/>
        <v>11</v>
      </c>
      <c r="BB48" s="32"/>
      <c r="BC48" s="25">
        <f t="shared" si="45"/>
        <v>0</v>
      </c>
      <c r="BD48" s="25">
        <f t="shared" si="42"/>
        <v>141.0005008</v>
      </c>
      <c r="BE48" s="25">
        <f t="shared" si="46"/>
        <v>141.0005008</v>
      </c>
      <c r="BF48" s="12">
        <f t="shared" si="43"/>
        <v>43</v>
      </c>
      <c r="BG48" s="32"/>
    </row>
    <row r="49" spans="1:59" ht="15.75">
      <c r="A49" s="156"/>
      <c r="B49" s="94">
        <v>9</v>
      </c>
      <c r="C49" s="98">
        <v>10</v>
      </c>
      <c r="D49" s="146" t="s">
        <v>53</v>
      </c>
      <c r="E49" s="146" t="s">
        <v>104</v>
      </c>
      <c r="F49" s="146" t="s">
        <v>144</v>
      </c>
      <c r="G49" s="100" t="str">
        <f t="shared" si="26"/>
        <v>j</v>
      </c>
      <c r="H49" s="149">
        <v>1993</v>
      </c>
      <c r="I49" s="23"/>
      <c r="J49" s="2"/>
      <c r="K49" s="2"/>
      <c r="L49" s="24"/>
      <c r="M49" s="48">
        <v>9</v>
      </c>
      <c r="N49" s="6">
        <v>8</v>
      </c>
      <c r="O49" s="6">
        <v>5</v>
      </c>
      <c r="P49" s="6">
        <v>0</v>
      </c>
      <c r="Q49" s="49">
        <v>0</v>
      </c>
      <c r="R49" s="129">
        <f t="shared" si="27"/>
        <v>22</v>
      </c>
      <c r="S49" s="48">
        <v>10</v>
      </c>
      <c r="T49" s="6">
        <v>9</v>
      </c>
      <c r="U49" s="6">
        <v>8</v>
      </c>
      <c r="V49" s="6">
        <v>8</v>
      </c>
      <c r="W49" s="49">
        <v>3</v>
      </c>
      <c r="X49" s="129">
        <f t="shared" si="28"/>
        <v>38</v>
      </c>
      <c r="Y49" s="48">
        <v>10</v>
      </c>
      <c r="Z49" s="6">
        <v>10</v>
      </c>
      <c r="AA49" s="6">
        <v>10</v>
      </c>
      <c r="AB49" s="6">
        <v>10</v>
      </c>
      <c r="AC49" s="49">
        <v>9</v>
      </c>
      <c r="AD49" s="42">
        <f t="shared" si="29"/>
        <v>49</v>
      </c>
      <c r="AE49" s="48">
        <v>10</v>
      </c>
      <c r="AF49" s="6">
        <v>10</v>
      </c>
      <c r="AG49" s="6">
        <v>3</v>
      </c>
      <c r="AH49" s="6">
        <v>3</v>
      </c>
      <c r="AI49" s="49">
        <v>3</v>
      </c>
      <c r="AJ49" s="42">
        <f t="shared" si="30"/>
        <v>29</v>
      </c>
      <c r="AK49" s="112">
        <f t="shared" si="31"/>
        <v>138.00053020000001</v>
      </c>
      <c r="AL49" s="102">
        <f t="shared" si="32"/>
        <v>46</v>
      </c>
      <c r="AM49" s="72">
        <f t="shared" si="33"/>
        <v>138.00053020000001</v>
      </c>
      <c r="AN49" s="71">
        <f t="shared" si="34"/>
        <v>9</v>
      </c>
      <c r="AO49" s="72">
        <f t="shared" si="35"/>
        <v>0</v>
      </c>
      <c r="AP49" s="71">
        <f t="shared" si="36"/>
        <v>34</v>
      </c>
      <c r="AQ49" s="72">
        <f t="shared" si="37"/>
        <v>0</v>
      </c>
      <c r="AR49" s="118">
        <f t="shared" si="38"/>
        <v>10</v>
      </c>
      <c r="AS49" s="126">
        <f t="shared" si="39"/>
        <v>9</v>
      </c>
      <c r="AT49" s="122" t="str">
        <f t="shared" si="40"/>
        <v>9 j</v>
      </c>
      <c r="AU49" s="25"/>
      <c r="AV49" s="11"/>
      <c r="AW49" s="27"/>
      <c r="AX49" s="25"/>
      <c r="AY49" s="5"/>
      <c r="AZ49" s="8">
        <f t="shared" si="44"/>
        <v>0</v>
      </c>
      <c r="BA49" s="5">
        <f t="shared" si="41"/>
        <v>11</v>
      </c>
      <c r="BB49" s="33"/>
      <c r="BC49" s="25">
        <f t="shared" si="45"/>
        <v>0</v>
      </c>
      <c r="BD49" s="25">
        <f t="shared" si="42"/>
        <v>138.00053020000001</v>
      </c>
      <c r="BE49" s="25">
        <f t="shared" si="46"/>
        <v>138.00053020000001</v>
      </c>
      <c r="BF49" s="12">
        <f t="shared" si="43"/>
        <v>44</v>
      </c>
      <c r="BG49" s="33"/>
    </row>
    <row r="50" spans="1:59" ht="15.75">
      <c r="A50" s="156"/>
      <c r="B50" s="94">
        <v>10</v>
      </c>
      <c r="C50" s="98">
        <v>25</v>
      </c>
      <c r="D50" s="146" t="s">
        <v>65</v>
      </c>
      <c r="E50" s="146" t="s">
        <v>115</v>
      </c>
      <c r="F50" s="146" t="s">
        <v>149</v>
      </c>
      <c r="G50" s="100" t="str">
        <f t="shared" si="26"/>
        <v>v</v>
      </c>
      <c r="H50" s="149">
        <v>1944</v>
      </c>
      <c r="I50" s="23"/>
      <c r="J50" s="2"/>
      <c r="K50" s="2"/>
      <c r="L50" s="24"/>
      <c r="M50" s="48">
        <v>10</v>
      </c>
      <c r="N50" s="6">
        <v>8</v>
      </c>
      <c r="O50" s="6">
        <v>8</v>
      </c>
      <c r="P50" s="6">
        <v>8</v>
      </c>
      <c r="Q50" s="49">
        <v>5</v>
      </c>
      <c r="R50" s="129">
        <f t="shared" si="27"/>
        <v>39</v>
      </c>
      <c r="S50" s="48">
        <v>8</v>
      </c>
      <c r="T50" s="6">
        <v>3</v>
      </c>
      <c r="U50" s="6">
        <v>0</v>
      </c>
      <c r="V50" s="6">
        <v>0</v>
      </c>
      <c r="W50" s="49">
        <v>0</v>
      </c>
      <c r="X50" s="129">
        <f t="shared" si="28"/>
        <v>11</v>
      </c>
      <c r="Y50" s="48">
        <v>10</v>
      </c>
      <c r="Z50" s="6">
        <v>9</v>
      </c>
      <c r="AA50" s="6">
        <v>8</v>
      </c>
      <c r="AB50" s="6">
        <v>3</v>
      </c>
      <c r="AC50" s="49">
        <v>1</v>
      </c>
      <c r="AD50" s="42">
        <f t="shared" si="29"/>
        <v>31</v>
      </c>
      <c r="AE50" s="48">
        <v>10</v>
      </c>
      <c r="AF50" s="6">
        <v>10</v>
      </c>
      <c r="AG50" s="6">
        <v>10</v>
      </c>
      <c r="AH50" s="6">
        <v>9</v>
      </c>
      <c r="AI50" s="49">
        <v>9</v>
      </c>
      <c r="AJ50" s="42">
        <f t="shared" si="30"/>
        <v>48</v>
      </c>
      <c r="AK50" s="112">
        <f t="shared" si="31"/>
        <v>129.0003249</v>
      </c>
      <c r="AL50" s="102">
        <f t="shared" si="32"/>
        <v>47</v>
      </c>
      <c r="AM50" s="72">
        <f t="shared" si="33"/>
        <v>0</v>
      </c>
      <c r="AN50" s="71">
        <f t="shared" si="34"/>
        <v>10</v>
      </c>
      <c r="AO50" s="72">
        <f t="shared" si="35"/>
        <v>0</v>
      </c>
      <c r="AP50" s="71">
        <f t="shared" si="36"/>
        <v>34</v>
      </c>
      <c r="AQ50" s="72">
        <f t="shared" si="37"/>
        <v>129.0003249</v>
      </c>
      <c r="AR50" s="118">
        <f t="shared" si="38"/>
        <v>9</v>
      </c>
      <c r="AS50" s="126">
        <f t="shared" si="39"/>
        <v>9</v>
      </c>
      <c r="AT50" s="122" t="str">
        <f t="shared" si="40"/>
        <v>9 v</v>
      </c>
      <c r="AU50" s="25"/>
      <c r="AV50" s="11"/>
      <c r="AW50" s="27"/>
      <c r="AX50" s="25"/>
      <c r="AY50" s="5"/>
      <c r="AZ50" s="8">
        <f t="shared" si="44"/>
        <v>0</v>
      </c>
      <c r="BA50" s="5">
        <f t="shared" si="41"/>
        <v>11</v>
      </c>
      <c r="BB50" s="33"/>
      <c r="BC50" s="25">
        <f t="shared" si="45"/>
        <v>0</v>
      </c>
      <c r="BD50" s="25">
        <f t="shared" si="42"/>
        <v>129.0003249</v>
      </c>
      <c r="BE50" s="25">
        <f t="shared" si="46"/>
        <v>129.0003249</v>
      </c>
      <c r="BF50" s="12">
        <f t="shared" si="43"/>
        <v>45</v>
      </c>
      <c r="BG50" s="33"/>
    </row>
    <row r="51" spans="1:59" ht="15.75">
      <c r="A51" s="156"/>
      <c r="B51" s="94">
        <v>11</v>
      </c>
      <c r="C51" s="98">
        <v>65</v>
      </c>
      <c r="D51" s="146" t="s">
        <v>91</v>
      </c>
      <c r="E51" s="146" t="s">
        <v>142</v>
      </c>
      <c r="F51" s="146" t="s">
        <v>157</v>
      </c>
      <c r="G51" s="100" t="str">
        <f t="shared" si="26"/>
        <v>s</v>
      </c>
      <c r="H51" s="149">
        <v>1962</v>
      </c>
      <c r="I51" s="23"/>
      <c r="J51" s="2"/>
      <c r="K51" s="2"/>
      <c r="L51" s="24"/>
      <c r="M51" s="48">
        <v>9</v>
      </c>
      <c r="N51" s="6">
        <v>0</v>
      </c>
      <c r="O51" s="6">
        <v>0</v>
      </c>
      <c r="P51" s="6">
        <v>0</v>
      </c>
      <c r="Q51" s="49">
        <v>0</v>
      </c>
      <c r="R51" s="129">
        <f t="shared" si="27"/>
        <v>9</v>
      </c>
      <c r="S51" s="48">
        <v>10</v>
      </c>
      <c r="T51" s="6">
        <v>10</v>
      </c>
      <c r="U51" s="6">
        <v>8</v>
      </c>
      <c r="V51" s="6">
        <v>8</v>
      </c>
      <c r="W51" s="49">
        <v>3</v>
      </c>
      <c r="X51" s="129">
        <f t="shared" si="28"/>
        <v>39</v>
      </c>
      <c r="Y51" s="48">
        <v>10</v>
      </c>
      <c r="Z51" s="6">
        <v>10</v>
      </c>
      <c r="AA51" s="6">
        <v>8</v>
      </c>
      <c r="AB51" s="6">
        <v>8</v>
      </c>
      <c r="AC51" s="49">
        <v>0</v>
      </c>
      <c r="AD51" s="42">
        <f t="shared" si="29"/>
        <v>36</v>
      </c>
      <c r="AE51" s="48">
        <v>10</v>
      </c>
      <c r="AF51" s="6">
        <v>10</v>
      </c>
      <c r="AG51" s="6">
        <v>9</v>
      </c>
      <c r="AH51" s="6">
        <v>8</v>
      </c>
      <c r="AI51" s="49">
        <v>3</v>
      </c>
      <c r="AJ51" s="42">
        <f t="shared" si="30"/>
        <v>40</v>
      </c>
      <c r="AK51" s="112">
        <f t="shared" si="31"/>
        <v>124.00039989999999</v>
      </c>
      <c r="AL51" s="102">
        <f t="shared" si="32"/>
        <v>48</v>
      </c>
      <c r="AM51" s="72">
        <f t="shared" si="33"/>
        <v>0</v>
      </c>
      <c r="AN51" s="71">
        <f t="shared" si="34"/>
        <v>10</v>
      </c>
      <c r="AO51" s="72">
        <f t="shared" si="35"/>
        <v>124.00039989999999</v>
      </c>
      <c r="AP51" s="71">
        <f t="shared" si="36"/>
        <v>30</v>
      </c>
      <c r="AQ51" s="72">
        <f t="shared" si="37"/>
        <v>0</v>
      </c>
      <c r="AR51" s="118">
        <f t="shared" si="38"/>
        <v>10</v>
      </c>
      <c r="AS51" s="126">
        <f t="shared" si="39"/>
        <v>30</v>
      </c>
      <c r="AT51" s="122" t="str">
        <f t="shared" si="40"/>
        <v>30 s</v>
      </c>
      <c r="AU51" s="25"/>
      <c r="AV51" s="11"/>
      <c r="AW51" s="27"/>
      <c r="AX51" s="25"/>
      <c r="AY51" s="5"/>
      <c r="AZ51" s="8">
        <f t="shared" si="44"/>
        <v>0</v>
      </c>
      <c r="BA51" s="5">
        <f t="shared" si="41"/>
        <v>11</v>
      </c>
      <c r="BB51" s="33"/>
      <c r="BC51" s="25">
        <f t="shared" si="45"/>
        <v>0</v>
      </c>
      <c r="BD51" s="25">
        <f t="shared" si="42"/>
        <v>124.00039989999999</v>
      </c>
      <c r="BE51" s="25">
        <f t="shared" si="46"/>
        <v>124.00039989999999</v>
      </c>
      <c r="BF51" s="12">
        <f t="shared" si="43"/>
        <v>46</v>
      </c>
      <c r="BG51" s="33"/>
    </row>
    <row r="52" spans="1:59" ht="15.75">
      <c r="A52" s="156">
        <f>+A44+1/48</f>
        <v>0.5277777777777777</v>
      </c>
      <c r="B52" s="94">
        <v>3</v>
      </c>
      <c r="C52" s="98">
        <v>22</v>
      </c>
      <c r="D52" s="146" t="s">
        <v>62</v>
      </c>
      <c r="E52" s="146" t="s">
        <v>112</v>
      </c>
      <c r="F52" s="146" t="s">
        <v>152</v>
      </c>
      <c r="G52" s="100" t="str">
        <f t="shared" si="26"/>
        <v>s</v>
      </c>
      <c r="H52" s="149">
        <v>1957</v>
      </c>
      <c r="I52" s="23"/>
      <c r="J52" s="2"/>
      <c r="K52" s="2"/>
      <c r="L52" s="24"/>
      <c r="M52" s="48">
        <v>8</v>
      </c>
      <c r="N52" s="6">
        <v>5</v>
      </c>
      <c r="O52" s="6">
        <v>5</v>
      </c>
      <c r="P52" s="6">
        <v>0</v>
      </c>
      <c r="Q52" s="49">
        <v>0</v>
      </c>
      <c r="R52" s="129">
        <f t="shared" si="27"/>
        <v>18</v>
      </c>
      <c r="S52" s="48">
        <v>10</v>
      </c>
      <c r="T52" s="6">
        <v>8</v>
      </c>
      <c r="U52" s="6">
        <v>8</v>
      </c>
      <c r="V52" s="6">
        <v>3</v>
      </c>
      <c r="W52" s="49">
        <v>0</v>
      </c>
      <c r="X52" s="129">
        <f t="shared" si="28"/>
        <v>29</v>
      </c>
      <c r="Y52" s="48">
        <v>9</v>
      </c>
      <c r="Z52" s="6">
        <v>8</v>
      </c>
      <c r="AA52" s="6">
        <v>0</v>
      </c>
      <c r="AB52" s="6">
        <v>0</v>
      </c>
      <c r="AC52" s="49">
        <v>0</v>
      </c>
      <c r="AD52" s="42">
        <f t="shared" si="29"/>
        <v>17</v>
      </c>
      <c r="AE52" s="48">
        <v>10</v>
      </c>
      <c r="AF52" s="6">
        <v>10</v>
      </c>
      <c r="AG52" s="6">
        <v>9</v>
      </c>
      <c r="AH52" s="6">
        <v>8</v>
      </c>
      <c r="AI52" s="49">
        <v>0</v>
      </c>
      <c r="AJ52" s="42">
        <f t="shared" si="30"/>
        <v>37</v>
      </c>
      <c r="AK52" s="112">
        <f t="shared" si="31"/>
        <v>101.0002008</v>
      </c>
      <c r="AL52" s="102">
        <f t="shared" si="32"/>
        <v>49</v>
      </c>
      <c r="AM52" s="72">
        <f t="shared" si="33"/>
        <v>0</v>
      </c>
      <c r="AN52" s="71">
        <f t="shared" si="34"/>
        <v>10</v>
      </c>
      <c r="AO52" s="72">
        <f t="shared" si="35"/>
        <v>101.0002008</v>
      </c>
      <c r="AP52" s="71">
        <f t="shared" si="36"/>
        <v>31</v>
      </c>
      <c r="AQ52" s="72">
        <f t="shared" si="37"/>
        <v>0</v>
      </c>
      <c r="AR52" s="118">
        <f t="shared" si="38"/>
        <v>10</v>
      </c>
      <c r="AS52" s="126">
        <f t="shared" si="39"/>
        <v>31</v>
      </c>
      <c r="AT52" s="122" t="str">
        <f t="shared" si="40"/>
        <v>31 s</v>
      </c>
      <c r="AU52" s="25"/>
      <c r="AV52" s="11"/>
      <c r="AW52" s="27"/>
      <c r="AX52" s="25"/>
      <c r="AY52" s="5"/>
      <c r="AZ52" s="8">
        <f t="shared" si="44"/>
        <v>0</v>
      </c>
      <c r="BA52" s="5">
        <f t="shared" si="41"/>
        <v>11</v>
      </c>
      <c r="BB52" s="32"/>
      <c r="BC52" s="3">
        <f t="shared" si="45"/>
        <v>0</v>
      </c>
      <c r="BD52" s="25">
        <f t="shared" si="42"/>
        <v>101.0002008</v>
      </c>
      <c r="BE52" s="25">
        <f t="shared" si="46"/>
        <v>101.0002008</v>
      </c>
      <c r="BF52" s="12">
        <f t="shared" si="43"/>
        <v>47</v>
      </c>
      <c r="BG52" s="32"/>
    </row>
    <row r="53" spans="1:59" ht="15.75">
      <c r="A53" s="156"/>
      <c r="B53" s="94">
        <v>4</v>
      </c>
      <c r="C53" s="98">
        <v>12</v>
      </c>
      <c r="D53" s="146" t="s">
        <v>55</v>
      </c>
      <c r="E53" s="146" t="s">
        <v>101</v>
      </c>
      <c r="F53" s="146" t="s">
        <v>146</v>
      </c>
      <c r="G53" s="100" t="str">
        <f t="shared" si="26"/>
        <v>s</v>
      </c>
      <c r="H53" s="149">
        <v>1977</v>
      </c>
      <c r="I53" s="23"/>
      <c r="J53" s="2"/>
      <c r="K53" s="2"/>
      <c r="L53" s="24"/>
      <c r="M53" s="48">
        <v>8</v>
      </c>
      <c r="N53" s="6">
        <v>3</v>
      </c>
      <c r="O53" s="6">
        <v>0</v>
      </c>
      <c r="P53" s="6">
        <v>0</v>
      </c>
      <c r="Q53" s="49">
        <v>0</v>
      </c>
      <c r="R53" s="129">
        <f t="shared" si="27"/>
        <v>11</v>
      </c>
      <c r="S53" s="48">
        <v>9</v>
      </c>
      <c r="T53" s="6">
        <v>8</v>
      </c>
      <c r="U53" s="6">
        <v>8</v>
      </c>
      <c r="V53" s="6">
        <v>8</v>
      </c>
      <c r="W53" s="49">
        <v>0</v>
      </c>
      <c r="X53" s="129">
        <f t="shared" si="28"/>
        <v>33</v>
      </c>
      <c r="Y53" s="48">
        <v>10</v>
      </c>
      <c r="Z53" s="6">
        <v>8</v>
      </c>
      <c r="AA53" s="6">
        <v>3</v>
      </c>
      <c r="AB53" s="6">
        <v>1</v>
      </c>
      <c r="AC53" s="49">
        <v>0</v>
      </c>
      <c r="AD53" s="42">
        <f t="shared" si="29"/>
        <v>22</v>
      </c>
      <c r="AE53" s="48">
        <v>10</v>
      </c>
      <c r="AF53" s="6">
        <v>9</v>
      </c>
      <c r="AG53" s="6">
        <v>1</v>
      </c>
      <c r="AH53" s="6">
        <v>0</v>
      </c>
      <c r="AI53" s="49">
        <v>0</v>
      </c>
      <c r="AJ53" s="42">
        <f t="shared" si="30"/>
        <v>20</v>
      </c>
      <c r="AK53" s="112">
        <f t="shared" si="31"/>
        <v>86.00025409999999</v>
      </c>
      <c r="AL53" s="102">
        <f t="shared" si="32"/>
        <v>50</v>
      </c>
      <c r="AM53" s="72">
        <f t="shared" si="33"/>
        <v>0</v>
      </c>
      <c r="AN53" s="71">
        <f t="shared" si="34"/>
        <v>10</v>
      </c>
      <c r="AO53" s="72">
        <f t="shared" si="35"/>
        <v>86.00025409999999</v>
      </c>
      <c r="AP53" s="71">
        <f t="shared" si="36"/>
        <v>32</v>
      </c>
      <c r="AQ53" s="72">
        <f t="shared" si="37"/>
        <v>0</v>
      </c>
      <c r="AR53" s="118">
        <f t="shared" si="38"/>
        <v>10</v>
      </c>
      <c r="AS53" s="126">
        <f t="shared" si="39"/>
        <v>32</v>
      </c>
      <c r="AT53" s="122" t="str">
        <f t="shared" si="40"/>
        <v>32 s</v>
      </c>
      <c r="AU53" s="25"/>
      <c r="AV53" s="11"/>
      <c r="AW53" s="27"/>
      <c r="AX53" s="25"/>
      <c r="AY53" s="5"/>
      <c r="AZ53" s="8">
        <f t="shared" si="44"/>
        <v>0</v>
      </c>
      <c r="BA53" s="5">
        <f t="shared" si="41"/>
        <v>11</v>
      </c>
      <c r="BB53" s="32"/>
      <c r="BC53" s="25">
        <f t="shared" si="45"/>
        <v>0</v>
      </c>
      <c r="BD53" s="25">
        <f t="shared" si="42"/>
        <v>86.00025409999999</v>
      </c>
      <c r="BE53" s="25">
        <f t="shared" si="46"/>
        <v>86.00025409999999</v>
      </c>
      <c r="BF53" s="12">
        <f t="shared" si="43"/>
        <v>48</v>
      </c>
      <c r="BG53" s="32"/>
    </row>
    <row r="54" spans="1:59" ht="15.75">
      <c r="A54" s="156"/>
      <c r="B54" s="94">
        <v>5</v>
      </c>
      <c r="C54" s="98">
        <v>34</v>
      </c>
      <c r="D54" s="146" t="s">
        <v>73</v>
      </c>
      <c r="E54" s="146" t="s">
        <v>122</v>
      </c>
      <c r="F54" s="146" t="s">
        <v>152</v>
      </c>
      <c r="G54" s="100" t="str">
        <f t="shared" si="26"/>
        <v>s</v>
      </c>
      <c r="H54" s="149">
        <v>1965</v>
      </c>
      <c r="I54" s="23"/>
      <c r="J54" s="2"/>
      <c r="K54" s="2"/>
      <c r="L54" s="24"/>
      <c r="M54" s="48">
        <v>9</v>
      </c>
      <c r="N54" s="6">
        <v>9</v>
      </c>
      <c r="O54" s="6">
        <v>5</v>
      </c>
      <c r="P54" s="6">
        <v>0</v>
      </c>
      <c r="Q54" s="49">
        <v>0</v>
      </c>
      <c r="R54" s="129">
        <f t="shared" si="27"/>
        <v>23</v>
      </c>
      <c r="S54" s="48">
        <v>9</v>
      </c>
      <c r="T54" s="6">
        <v>0</v>
      </c>
      <c r="U54" s="6">
        <v>0</v>
      </c>
      <c r="V54" s="6">
        <v>0</v>
      </c>
      <c r="W54" s="49">
        <v>0</v>
      </c>
      <c r="X54" s="129">
        <f t="shared" si="28"/>
        <v>9</v>
      </c>
      <c r="Y54" s="48">
        <v>10</v>
      </c>
      <c r="Z54" s="6">
        <v>9</v>
      </c>
      <c r="AA54" s="6">
        <v>9</v>
      </c>
      <c r="AB54" s="6">
        <v>3</v>
      </c>
      <c r="AC54" s="49">
        <v>0</v>
      </c>
      <c r="AD54" s="42">
        <f t="shared" si="29"/>
        <v>31</v>
      </c>
      <c r="AE54" s="48">
        <v>10</v>
      </c>
      <c r="AF54" s="6">
        <v>3</v>
      </c>
      <c r="AG54" s="6">
        <v>3</v>
      </c>
      <c r="AH54" s="6">
        <v>0</v>
      </c>
      <c r="AI54" s="49">
        <v>0</v>
      </c>
      <c r="AJ54" s="42">
        <f t="shared" si="30"/>
        <v>16</v>
      </c>
      <c r="AK54" s="112">
        <f t="shared" si="31"/>
        <v>79.0003213</v>
      </c>
      <c r="AL54" s="102">
        <f t="shared" si="32"/>
        <v>51</v>
      </c>
      <c r="AM54" s="72">
        <f t="shared" si="33"/>
        <v>0</v>
      </c>
      <c r="AN54" s="71">
        <f t="shared" si="34"/>
        <v>10</v>
      </c>
      <c r="AO54" s="72">
        <f t="shared" si="35"/>
        <v>79.0003213</v>
      </c>
      <c r="AP54" s="71">
        <f t="shared" si="36"/>
        <v>33</v>
      </c>
      <c r="AQ54" s="72">
        <f t="shared" si="37"/>
        <v>0</v>
      </c>
      <c r="AR54" s="118">
        <f t="shared" si="38"/>
        <v>10</v>
      </c>
      <c r="AS54" s="126">
        <f t="shared" si="39"/>
        <v>33</v>
      </c>
      <c r="AT54" s="122" t="str">
        <f t="shared" si="40"/>
        <v>33 s</v>
      </c>
      <c r="AU54" s="25"/>
      <c r="AV54" s="11"/>
      <c r="AW54" s="27"/>
      <c r="AX54" s="25"/>
      <c r="AY54" s="5"/>
      <c r="AZ54" s="8">
        <f t="shared" si="44"/>
        <v>0</v>
      </c>
      <c r="BA54" s="5">
        <f t="shared" si="41"/>
        <v>11</v>
      </c>
      <c r="BB54" s="33"/>
      <c r="BC54" s="3">
        <f t="shared" si="45"/>
        <v>0</v>
      </c>
      <c r="BD54" s="25">
        <f t="shared" si="42"/>
        <v>79.0003213</v>
      </c>
      <c r="BE54" s="25">
        <f t="shared" si="46"/>
        <v>79.0003213</v>
      </c>
      <c r="BF54" s="12">
        <f t="shared" si="43"/>
        <v>52</v>
      </c>
      <c r="BG54" s="33"/>
    </row>
    <row r="55" spans="1:59" ht="15.75">
      <c r="A55" s="156"/>
      <c r="B55" s="94">
        <v>6</v>
      </c>
      <c r="C55" s="98">
        <v>1</v>
      </c>
      <c r="D55" s="146" t="s">
        <v>44</v>
      </c>
      <c r="E55" s="146" t="s">
        <v>97</v>
      </c>
      <c r="F55" s="146" t="s">
        <v>148</v>
      </c>
      <c r="G55" s="100" t="str">
        <f t="shared" si="26"/>
        <v>v</v>
      </c>
      <c r="H55" s="149"/>
      <c r="I55" s="23"/>
      <c r="J55" s="2"/>
      <c r="K55" s="2"/>
      <c r="L55" s="24"/>
      <c r="M55" s="48"/>
      <c r="N55" s="6"/>
      <c r="O55" s="6"/>
      <c r="P55" s="6"/>
      <c r="Q55" s="49"/>
      <c r="R55" s="129">
        <f t="shared" si="27"/>
        <v>0</v>
      </c>
      <c r="S55" s="48"/>
      <c r="T55" s="6"/>
      <c r="U55" s="6"/>
      <c r="V55" s="6"/>
      <c r="W55" s="49"/>
      <c r="X55" s="129">
        <f t="shared" si="28"/>
        <v>0</v>
      </c>
      <c r="Y55" s="48"/>
      <c r="Z55" s="6"/>
      <c r="AA55" s="6"/>
      <c r="AB55" s="6"/>
      <c r="AC55" s="49"/>
      <c r="AD55" s="42">
        <f t="shared" si="29"/>
        <v>0</v>
      </c>
      <c r="AE55" s="48"/>
      <c r="AF55" s="6"/>
      <c r="AG55" s="6"/>
      <c r="AH55" s="6"/>
      <c r="AI55" s="49"/>
      <c r="AJ55" s="42">
        <f t="shared" si="30"/>
        <v>0</v>
      </c>
      <c r="AK55" s="112">
        <f t="shared" si="31"/>
        <v>0</v>
      </c>
      <c r="AL55" s="102">
        <f t="shared" si="32"/>
        <v>52</v>
      </c>
      <c r="AM55" s="72">
        <f t="shared" si="33"/>
        <v>0</v>
      </c>
      <c r="AN55" s="71">
        <f t="shared" si="34"/>
        <v>10</v>
      </c>
      <c r="AO55" s="72">
        <f t="shared" si="35"/>
        <v>0</v>
      </c>
      <c r="AP55" s="71">
        <f t="shared" si="36"/>
        <v>34</v>
      </c>
      <c r="AQ55" s="72">
        <f t="shared" si="37"/>
        <v>0</v>
      </c>
      <c r="AR55" s="118">
        <f t="shared" si="38"/>
        <v>10</v>
      </c>
      <c r="AS55" s="126">
        <f t="shared" si="39"/>
        <v>10</v>
      </c>
      <c r="AT55" s="122" t="str">
        <f t="shared" si="40"/>
        <v>10 v</v>
      </c>
      <c r="AU55" s="30"/>
      <c r="AV55" s="15"/>
      <c r="AW55" s="27"/>
      <c r="AX55" s="30"/>
      <c r="AY55" s="5"/>
      <c r="AZ55" s="86">
        <f t="shared" si="44"/>
        <v>0</v>
      </c>
      <c r="BA55" s="5">
        <f t="shared" si="41"/>
        <v>11</v>
      </c>
      <c r="BB55" s="32"/>
      <c r="BC55" s="30">
        <f t="shared" si="45"/>
        <v>0</v>
      </c>
      <c r="BD55" s="30">
        <f t="shared" si="42"/>
        <v>0</v>
      </c>
      <c r="BE55" s="30">
        <f t="shared" si="46"/>
        <v>0</v>
      </c>
      <c r="BF55" s="12">
        <f t="shared" si="43"/>
        <v>59</v>
      </c>
      <c r="BG55" s="32"/>
    </row>
    <row r="56" spans="1:59" ht="15.75">
      <c r="A56" s="156">
        <f>+A48+1/48</f>
        <v>0.5277777777777777</v>
      </c>
      <c r="B56" s="94">
        <v>8</v>
      </c>
      <c r="C56" s="98">
        <v>8</v>
      </c>
      <c r="D56" s="146" t="s">
        <v>51</v>
      </c>
      <c r="E56" s="146" t="s">
        <v>97</v>
      </c>
      <c r="F56" s="146" t="s">
        <v>148</v>
      </c>
      <c r="G56" s="100" t="str">
        <f t="shared" si="26"/>
        <v>s</v>
      </c>
      <c r="H56" s="149">
        <v>1958</v>
      </c>
      <c r="I56" s="23"/>
      <c r="J56" s="2"/>
      <c r="K56" s="2"/>
      <c r="L56" s="24"/>
      <c r="M56" s="48"/>
      <c r="N56" s="6"/>
      <c r="O56" s="6"/>
      <c r="P56" s="6"/>
      <c r="Q56" s="49"/>
      <c r="R56" s="129">
        <f t="shared" si="27"/>
        <v>0</v>
      </c>
      <c r="S56" s="48"/>
      <c r="T56" s="6"/>
      <c r="U56" s="6"/>
      <c r="V56" s="6"/>
      <c r="W56" s="49"/>
      <c r="X56" s="129">
        <f t="shared" si="28"/>
        <v>0</v>
      </c>
      <c r="Y56" s="48"/>
      <c r="Z56" s="6"/>
      <c r="AA56" s="6"/>
      <c r="AB56" s="6"/>
      <c r="AC56" s="49"/>
      <c r="AD56" s="42">
        <f t="shared" si="29"/>
        <v>0</v>
      </c>
      <c r="AE56" s="48"/>
      <c r="AF56" s="6"/>
      <c r="AG56" s="6"/>
      <c r="AH56" s="6"/>
      <c r="AI56" s="49"/>
      <c r="AJ56" s="42">
        <f t="shared" si="30"/>
        <v>0</v>
      </c>
      <c r="AK56" s="112">
        <f t="shared" si="31"/>
        <v>0</v>
      </c>
      <c r="AL56" s="102">
        <f t="shared" si="32"/>
        <v>52</v>
      </c>
      <c r="AM56" s="72">
        <f t="shared" si="33"/>
        <v>0</v>
      </c>
      <c r="AN56" s="71">
        <f t="shared" si="34"/>
        <v>10</v>
      </c>
      <c r="AO56" s="72">
        <f t="shared" si="35"/>
        <v>0</v>
      </c>
      <c r="AP56" s="71">
        <f t="shared" si="36"/>
        <v>34</v>
      </c>
      <c r="AQ56" s="72">
        <f t="shared" si="37"/>
        <v>0</v>
      </c>
      <c r="AR56" s="118">
        <f t="shared" si="38"/>
        <v>10</v>
      </c>
      <c r="AS56" s="126">
        <f t="shared" si="39"/>
        <v>10</v>
      </c>
      <c r="AT56" s="122" t="str">
        <f t="shared" si="40"/>
        <v>10 s</v>
      </c>
      <c r="AU56" s="25"/>
      <c r="AV56" s="11"/>
      <c r="AW56" s="27"/>
      <c r="AX56" s="25"/>
      <c r="AY56" s="5"/>
      <c r="AZ56" s="8">
        <f t="shared" si="44"/>
        <v>0</v>
      </c>
      <c r="BA56" s="5">
        <f t="shared" si="41"/>
        <v>11</v>
      </c>
      <c r="BB56" s="32"/>
      <c r="BC56" s="3">
        <f t="shared" si="45"/>
        <v>0</v>
      </c>
      <c r="BD56" s="25">
        <f t="shared" si="42"/>
        <v>0</v>
      </c>
      <c r="BE56" s="25">
        <f t="shared" si="46"/>
        <v>0</v>
      </c>
      <c r="BF56" s="12">
        <f t="shared" si="43"/>
        <v>59</v>
      </c>
      <c r="BG56" s="32"/>
    </row>
    <row r="57" spans="1:59" ht="15.75">
      <c r="A57" s="156"/>
      <c r="B57" s="94">
        <v>9</v>
      </c>
      <c r="C57" s="98">
        <v>9</v>
      </c>
      <c r="D57" s="146" t="s">
        <v>52</v>
      </c>
      <c r="E57" s="146" t="s">
        <v>103</v>
      </c>
      <c r="F57" s="146" t="s">
        <v>148</v>
      </c>
      <c r="G57" s="100" t="str">
        <f t="shared" si="26"/>
        <v>v</v>
      </c>
      <c r="H57" s="149">
        <v>1952</v>
      </c>
      <c r="I57" s="23"/>
      <c r="J57" s="2"/>
      <c r="K57" s="2"/>
      <c r="L57" s="24"/>
      <c r="M57" s="48"/>
      <c r="N57" s="6"/>
      <c r="O57" s="6"/>
      <c r="P57" s="6"/>
      <c r="Q57" s="49"/>
      <c r="R57" s="129">
        <f t="shared" si="27"/>
        <v>0</v>
      </c>
      <c r="S57" s="48"/>
      <c r="T57" s="6"/>
      <c r="U57" s="6"/>
      <c r="V57" s="6"/>
      <c r="W57" s="49"/>
      <c r="X57" s="129">
        <f t="shared" si="28"/>
        <v>0</v>
      </c>
      <c r="Y57" s="48"/>
      <c r="Z57" s="6"/>
      <c r="AA57" s="6"/>
      <c r="AB57" s="6"/>
      <c r="AC57" s="49"/>
      <c r="AD57" s="42">
        <f t="shared" si="29"/>
        <v>0</v>
      </c>
      <c r="AE57" s="48"/>
      <c r="AF57" s="6"/>
      <c r="AG57" s="6"/>
      <c r="AH57" s="6"/>
      <c r="AI57" s="49"/>
      <c r="AJ57" s="42">
        <f t="shared" si="30"/>
        <v>0</v>
      </c>
      <c r="AK57" s="112">
        <f t="shared" si="31"/>
        <v>0</v>
      </c>
      <c r="AL57" s="102">
        <f t="shared" si="32"/>
        <v>52</v>
      </c>
      <c r="AM57" s="72">
        <f t="shared" si="33"/>
        <v>0</v>
      </c>
      <c r="AN57" s="71">
        <f t="shared" si="34"/>
        <v>10</v>
      </c>
      <c r="AO57" s="72">
        <f t="shared" si="35"/>
        <v>0</v>
      </c>
      <c r="AP57" s="71">
        <f t="shared" si="36"/>
        <v>34</v>
      </c>
      <c r="AQ57" s="72">
        <f t="shared" si="37"/>
        <v>0</v>
      </c>
      <c r="AR57" s="118">
        <f t="shared" si="38"/>
        <v>10</v>
      </c>
      <c r="AS57" s="126">
        <f t="shared" si="39"/>
        <v>10</v>
      </c>
      <c r="AT57" s="122" t="str">
        <f t="shared" si="40"/>
        <v>10 v</v>
      </c>
      <c r="AU57" s="25"/>
      <c r="AV57" s="11"/>
      <c r="AW57" s="27"/>
      <c r="AX57" s="25"/>
      <c r="AY57" s="5"/>
      <c r="AZ57" s="8">
        <f t="shared" si="44"/>
        <v>0</v>
      </c>
      <c r="BA57" s="5">
        <f t="shared" si="41"/>
        <v>11</v>
      </c>
      <c r="BB57" s="33"/>
      <c r="BC57" s="25">
        <f t="shared" si="45"/>
        <v>0</v>
      </c>
      <c r="BD57" s="25">
        <f t="shared" si="42"/>
        <v>0</v>
      </c>
      <c r="BE57" s="25">
        <f t="shared" si="46"/>
        <v>0</v>
      </c>
      <c r="BF57" s="12">
        <f t="shared" si="43"/>
        <v>59</v>
      </c>
      <c r="BG57" s="33"/>
    </row>
    <row r="58" spans="1:59" ht="15.75">
      <c r="A58" s="156"/>
      <c r="B58" s="94">
        <v>10</v>
      </c>
      <c r="C58" s="98">
        <v>26</v>
      </c>
      <c r="D58" s="146" t="s">
        <v>66</v>
      </c>
      <c r="E58" s="146" t="s">
        <v>116</v>
      </c>
      <c r="F58" s="146" t="s">
        <v>153</v>
      </c>
      <c r="G58" s="100" t="str">
        <f t="shared" si="26"/>
        <v>v</v>
      </c>
      <c r="H58" s="149"/>
      <c r="I58" s="23"/>
      <c r="J58" s="2"/>
      <c r="K58" s="2"/>
      <c r="L58" s="24"/>
      <c r="M58" s="48"/>
      <c r="N58" s="6"/>
      <c r="O58" s="6"/>
      <c r="P58" s="6"/>
      <c r="Q58" s="49"/>
      <c r="R58" s="129">
        <f t="shared" si="27"/>
        <v>0</v>
      </c>
      <c r="S58" s="48"/>
      <c r="T58" s="6"/>
      <c r="U58" s="6"/>
      <c r="V58" s="6"/>
      <c r="W58" s="49"/>
      <c r="X58" s="129">
        <f t="shared" si="28"/>
        <v>0</v>
      </c>
      <c r="Y58" s="48"/>
      <c r="Z58" s="6"/>
      <c r="AA58" s="6"/>
      <c r="AB58" s="6"/>
      <c r="AC58" s="49"/>
      <c r="AD58" s="42">
        <f t="shared" si="29"/>
        <v>0</v>
      </c>
      <c r="AE58" s="48"/>
      <c r="AF58" s="6"/>
      <c r="AG58" s="6"/>
      <c r="AH58" s="6"/>
      <c r="AI58" s="49"/>
      <c r="AJ58" s="42">
        <f t="shared" si="30"/>
        <v>0</v>
      </c>
      <c r="AK58" s="112">
        <f t="shared" si="31"/>
        <v>0</v>
      </c>
      <c r="AL58" s="102">
        <f t="shared" si="32"/>
        <v>52</v>
      </c>
      <c r="AM58" s="72">
        <f t="shared" si="33"/>
        <v>0</v>
      </c>
      <c r="AN58" s="71">
        <f t="shared" si="34"/>
        <v>10</v>
      </c>
      <c r="AO58" s="72">
        <f t="shared" si="35"/>
        <v>0</v>
      </c>
      <c r="AP58" s="71">
        <f t="shared" si="36"/>
        <v>34</v>
      </c>
      <c r="AQ58" s="72">
        <f t="shared" si="37"/>
        <v>0</v>
      </c>
      <c r="AR58" s="118">
        <f t="shared" si="38"/>
        <v>10</v>
      </c>
      <c r="AS58" s="126">
        <f t="shared" si="39"/>
        <v>10</v>
      </c>
      <c r="AT58" s="122" t="str">
        <f t="shared" si="40"/>
        <v>10 v</v>
      </c>
      <c r="AU58" s="25"/>
      <c r="AV58" s="11"/>
      <c r="AW58" s="27"/>
      <c r="AX58" s="25"/>
      <c r="AY58" s="5"/>
      <c r="AZ58" s="8">
        <f t="shared" si="44"/>
        <v>0</v>
      </c>
      <c r="BA58" s="5">
        <f t="shared" si="41"/>
        <v>11</v>
      </c>
      <c r="BB58" s="33"/>
      <c r="BC58" s="25">
        <f t="shared" si="45"/>
        <v>0</v>
      </c>
      <c r="BD58" s="25">
        <f t="shared" si="42"/>
        <v>0</v>
      </c>
      <c r="BE58" s="25">
        <f t="shared" si="46"/>
        <v>0</v>
      </c>
      <c r="BF58" s="12">
        <f t="shared" si="43"/>
        <v>59</v>
      </c>
      <c r="BG58" s="33"/>
    </row>
    <row r="59" spans="1:59" ht="15.75">
      <c r="A59" s="156"/>
      <c r="B59" s="94">
        <v>11</v>
      </c>
      <c r="C59" s="98">
        <v>35</v>
      </c>
      <c r="D59" s="147" t="s">
        <v>74</v>
      </c>
      <c r="E59" s="147" t="s">
        <v>99</v>
      </c>
      <c r="F59" s="147" t="s">
        <v>144</v>
      </c>
      <c r="G59" s="100" t="str">
        <f t="shared" si="26"/>
        <v>s</v>
      </c>
      <c r="H59" s="149">
        <v>1971</v>
      </c>
      <c r="I59" s="23"/>
      <c r="J59" s="2"/>
      <c r="K59" s="2"/>
      <c r="L59" s="24"/>
      <c r="M59" s="48"/>
      <c r="N59" s="6"/>
      <c r="O59" s="6"/>
      <c r="P59" s="6"/>
      <c r="Q59" s="49"/>
      <c r="R59" s="129">
        <f t="shared" si="27"/>
        <v>0</v>
      </c>
      <c r="S59" s="48"/>
      <c r="T59" s="6"/>
      <c r="U59" s="6"/>
      <c r="V59" s="6"/>
      <c r="W59" s="49"/>
      <c r="X59" s="129">
        <f t="shared" si="28"/>
        <v>0</v>
      </c>
      <c r="Y59" s="48"/>
      <c r="Z59" s="6"/>
      <c r="AA59" s="6"/>
      <c r="AB59" s="6"/>
      <c r="AC59" s="49"/>
      <c r="AD59" s="42">
        <f t="shared" si="29"/>
        <v>0</v>
      </c>
      <c r="AE59" s="48"/>
      <c r="AF59" s="6"/>
      <c r="AG59" s="6"/>
      <c r="AH59" s="6"/>
      <c r="AI59" s="49"/>
      <c r="AJ59" s="42">
        <f t="shared" si="30"/>
        <v>0</v>
      </c>
      <c r="AK59" s="112">
        <f t="shared" si="31"/>
        <v>0</v>
      </c>
      <c r="AL59" s="102">
        <f t="shared" si="32"/>
        <v>52</v>
      </c>
      <c r="AM59" s="72">
        <f t="shared" si="33"/>
        <v>0</v>
      </c>
      <c r="AN59" s="71">
        <f t="shared" si="34"/>
        <v>10</v>
      </c>
      <c r="AO59" s="72">
        <f t="shared" si="35"/>
        <v>0</v>
      </c>
      <c r="AP59" s="71">
        <f t="shared" si="36"/>
        <v>34</v>
      </c>
      <c r="AQ59" s="72">
        <f t="shared" si="37"/>
        <v>0</v>
      </c>
      <c r="AR59" s="118">
        <f t="shared" si="38"/>
        <v>10</v>
      </c>
      <c r="AS59" s="126">
        <f t="shared" si="39"/>
        <v>10</v>
      </c>
      <c r="AT59" s="122" t="str">
        <f t="shared" si="40"/>
        <v>10 s</v>
      </c>
      <c r="AU59" s="8"/>
      <c r="AV59" s="11"/>
      <c r="AW59" s="5"/>
      <c r="AX59" s="8"/>
      <c r="AY59" s="5"/>
      <c r="AZ59" s="8">
        <f t="shared" si="44"/>
        <v>0</v>
      </c>
      <c r="BA59" s="5">
        <f t="shared" si="41"/>
        <v>11</v>
      </c>
      <c r="BB59" s="32"/>
      <c r="BC59" s="3">
        <f t="shared" si="45"/>
        <v>0</v>
      </c>
      <c r="BD59" s="25">
        <f t="shared" si="42"/>
        <v>0</v>
      </c>
      <c r="BE59" s="25">
        <f t="shared" si="46"/>
        <v>0</v>
      </c>
      <c r="BF59" s="12">
        <f t="shared" si="43"/>
        <v>59</v>
      </c>
      <c r="BG59" s="32"/>
    </row>
    <row r="60" spans="1:59" ht="15.75">
      <c r="A60" s="78"/>
      <c r="B60" s="94">
        <v>6</v>
      </c>
      <c r="C60" s="98">
        <v>61</v>
      </c>
      <c r="D60" s="152" t="s">
        <v>90</v>
      </c>
      <c r="E60" s="152" t="s">
        <v>136</v>
      </c>
      <c r="F60" s="152" t="s">
        <v>151</v>
      </c>
      <c r="G60" s="100" t="str">
        <f t="shared" si="26"/>
        <v>v</v>
      </c>
      <c r="H60" s="149"/>
      <c r="I60" s="23"/>
      <c r="J60" s="2"/>
      <c r="K60" s="2"/>
      <c r="L60" s="24"/>
      <c r="M60" s="48"/>
      <c r="N60" s="6"/>
      <c r="O60" s="6"/>
      <c r="P60" s="6"/>
      <c r="Q60" s="49"/>
      <c r="R60" s="129">
        <f t="shared" si="27"/>
        <v>0</v>
      </c>
      <c r="S60" s="48"/>
      <c r="T60" s="6"/>
      <c r="U60" s="6"/>
      <c r="V60" s="6"/>
      <c r="W60" s="49"/>
      <c r="X60" s="129">
        <f t="shared" si="28"/>
        <v>0</v>
      </c>
      <c r="Y60" s="48"/>
      <c r="Z60" s="6"/>
      <c r="AA60" s="6"/>
      <c r="AB60" s="6"/>
      <c r="AC60" s="49"/>
      <c r="AD60" s="42">
        <f t="shared" si="29"/>
        <v>0</v>
      </c>
      <c r="AE60" s="48"/>
      <c r="AF60" s="6"/>
      <c r="AG60" s="6"/>
      <c r="AH60" s="6"/>
      <c r="AI60" s="49"/>
      <c r="AJ60" s="42">
        <f t="shared" si="30"/>
        <v>0</v>
      </c>
      <c r="AK60" s="112">
        <f t="shared" si="31"/>
        <v>0</v>
      </c>
      <c r="AL60" s="102">
        <f t="shared" si="32"/>
        <v>52</v>
      </c>
      <c r="AM60" s="72">
        <f t="shared" si="33"/>
        <v>0</v>
      </c>
      <c r="AN60" s="71">
        <f t="shared" si="34"/>
        <v>10</v>
      </c>
      <c r="AO60" s="72">
        <f t="shared" si="35"/>
        <v>0</v>
      </c>
      <c r="AP60" s="71">
        <f t="shared" si="36"/>
        <v>34</v>
      </c>
      <c r="AQ60" s="72">
        <f t="shared" si="37"/>
        <v>0</v>
      </c>
      <c r="AR60" s="118">
        <f t="shared" si="38"/>
        <v>10</v>
      </c>
      <c r="AS60" s="126">
        <f t="shared" si="39"/>
        <v>10</v>
      </c>
      <c r="AT60" s="122" t="str">
        <f t="shared" si="40"/>
        <v>10 v</v>
      </c>
      <c r="AU60" s="25"/>
      <c r="AV60" s="11"/>
      <c r="AW60" s="27"/>
      <c r="AX60" s="25"/>
      <c r="AY60" s="5"/>
      <c r="AZ60" s="8">
        <f t="shared" si="44"/>
        <v>0</v>
      </c>
      <c r="BA60" s="5">
        <f t="shared" si="41"/>
        <v>11</v>
      </c>
      <c r="BB60" s="33"/>
      <c r="BC60" s="25">
        <f t="shared" si="45"/>
        <v>0</v>
      </c>
      <c r="BD60" s="25">
        <f t="shared" si="42"/>
        <v>0</v>
      </c>
      <c r="BE60" s="25">
        <f t="shared" si="46"/>
        <v>0</v>
      </c>
      <c r="BF60" s="12">
        <f t="shared" si="43"/>
        <v>59</v>
      </c>
      <c r="BG60" s="33"/>
    </row>
    <row r="61" spans="1:59" ht="15.75">
      <c r="A61" s="156">
        <f>+A56+1/48</f>
        <v>0.548611111111111</v>
      </c>
      <c r="B61" s="94">
        <v>8</v>
      </c>
      <c r="C61" s="98">
        <v>66</v>
      </c>
      <c r="D61" s="55" t="s">
        <v>92</v>
      </c>
      <c r="E61" s="55" t="s">
        <v>162</v>
      </c>
      <c r="F61" s="31" t="s">
        <v>163</v>
      </c>
      <c r="G61" s="100" t="str">
        <f t="shared" si="26"/>
        <v>s</v>
      </c>
      <c r="H61" s="149">
        <v>1987</v>
      </c>
      <c r="I61" s="23"/>
      <c r="J61" s="2"/>
      <c r="K61" s="2"/>
      <c r="L61" s="24"/>
      <c r="M61" s="48"/>
      <c r="N61" s="6"/>
      <c r="O61" s="6"/>
      <c r="P61" s="6"/>
      <c r="Q61" s="49"/>
      <c r="R61" s="129">
        <f t="shared" si="27"/>
        <v>0</v>
      </c>
      <c r="S61" s="48"/>
      <c r="T61" s="6"/>
      <c r="U61" s="6"/>
      <c r="V61" s="6"/>
      <c r="W61" s="49"/>
      <c r="X61" s="129">
        <f t="shared" si="28"/>
        <v>0</v>
      </c>
      <c r="Y61" s="48"/>
      <c r="Z61" s="6"/>
      <c r="AA61" s="6"/>
      <c r="AB61" s="6"/>
      <c r="AC61" s="49"/>
      <c r="AD61" s="42">
        <f t="shared" si="29"/>
        <v>0</v>
      </c>
      <c r="AE61" s="48"/>
      <c r="AF61" s="6"/>
      <c r="AG61" s="6"/>
      <c r="AH61" s="6"/>
      <c r="AI61" s="49"/>
      <c r="AJ61" s="42">
        <f t="shared" si="30"/>
        <v>0</v>
      </c>
      <c r="AK61" s="112">
        <f t="shared" si="31"/>
        <v>0</v>
      </c>
      <c r="AL61" s="102">
        <f t="shared" si="32"/>
        <v>52</v>
      </c>
      <c r="AM61" s="72">
        <f t="shared" si="33"/>
        <v>0</v>
      </c>
      <c r="AN61" s="71">
        <f t="shared" si="34"/>
        <v>10</v>
      </c>
      <c r="AO61" s="72">
        <f t="shared" si="35"/>
        <v>0</v>
      </c>
      <c r="AP61" s="71">
        <f t="shared" si="36"/>
        <v>34</v>
      </c>
      <c r="AQ61" s="72">
        <f t="shared" si="37"/>
        <v>0</v>
      </c>
      <c r="AR61" s="118">
        <f t="shared" si="38"/>
        <v>10</v>
      </c>
      <c r="AS61" s="126">
        <f t="shared" si="39"/>
        <v>10</v>
      </c>
      <c r="AT61" s="122" t="str">
        <f t="shared" si="40"/>
        <v>10 s</v>
      </c>
      <c r="AU61" s="25"/>
      <c r="AV61" s="11"/>
      <c r="AW61" s="27"/>
      <c r="AX61" s="25"/>
      <c r="AY61" s="5"/>
      <c r="AZ61" s="8">
        <f t="shared" si="44"/>
        <v>0</v>
      </c>
      <c r="BA61" s="5">
        <f t="shared" si="41"/>
        <v>11</v>
      </c>
      <c r="BB61" s="33"/>
      <c r="BC61" s="25">
        <f t="shared" si="45"/>
        <v>0</v>
      </c>
      <c r="BD61" s="25">
        <f t="shared" si="42"/>
        <v>0</v>
      </c>
      <c r="BE61" s="25">
        <f t="shared" si="46"/>
        <v>0</v>
      </c>
      <c r="BF61" s="12">
        <f t="shared" si="43"/>
        <v>59</v>
      </c>
      <c r="BG61" s="33"/>
    </row>
    <row r="62" spans="1:59" ht="15.75">
      <c r="A62" s="156"/>
      <c r="B62" s="94"/>
      <c r="C62" s="98">
        <v>67</v>
      </c>
      <c r="D62" s="31" t="s">
        <v>164</v>
      </c>
      <c r="E62" s="31" t="s">
        <v>162</v>
      </c>
      <c r="F62" s="31" t="s">
        <v>163</v>
      </c>
      <c r="G62" s="100" t="str">
        <f t="shared" si="26"/>
        <v>s</v>
      </c>
      <c r="H62" s="149">
        <v>1981</v>
      </c>
      <c r="I62" s="23"/>
      <c r="J62" s="2"/>
      <c r="K62" s="2"/>
      <c r="L62" s="24"/>
      <c r="M62" s="48"/>
      <c r="N62" s="6"/>
      <c r="O62" s="6"/>
      <c r="P62" s="6"/>
      <c r="Q62" s="49"/>
      <c r="R62" s="129">
        <f t="shared" si="27"/>
        <v>0</v>
      </c>
      <c r="S62" s="48"/>
      <c r="T62" s="6"/>
      <c r="U62" s="6"/>
      <c r="V62" s="6"/>
      <c r="W62" s="49"/>
      <c r="X62" s="129">
        <f t="shared" si="28"/>
        <v>0</v>
      </c>
      <c r="Y62" s="48"/>
      <c r="Z62" s="6"/>
      <c r="AA62" s="6"/>
      <c r="AB62" s="6"/>
      <c r="AC62" s="49"/>
      <c r="AD62" s="42">
        <f t="shared" si="29"/>
        <v>0</v>
      </c>
      <c r="AE62" s="48"/>
      <c r="AF62" s="6"/>
      <c r="AG62" s="6"/>
      <c r="AH62" s="6"/>
      <c r="AI62" s="49"/>
      <c r="AJ62" s="42">
        <f t="shared" si="30"/>
        <v>0</v>
      </c>
      <c r="AK62" s="112">
        <f t="shared" si="31"/>
        <v>0</v>
      </c>
      <c r="AL62" s="102">
        <f t="shared" si="32"/>
        <v>52</v>
      </c>
      <c r="AM62" s="72">
        <f t="shared" si="33"/>
        <v>0</v>
      </c>
      <c r="AN62" s="71">
        <f t="shared" si="34"/>
        <v>10</v>
      </c>
      <c r="AO62" s="72">
        <f t="shared" si="35"/>
        <v>0</v>
      </c>
      <c r="AP62" s="71">
        <f t="shared" si="36"/>
        <v>34</v>
      </c>
      <c r="AQ62" s="72">
        <f t="shared" si="37"/>
        <v>0</v>
      </c>
      <c r="AR62" s="118">
        <f t="shared" si="38"/>
        <v>10</v>
      </c>
      <c r="AS62" s="126">
        <f t="shared" si="39"/>
        <v>10</v>
      </c>
      <c r="AT62" s="122" t="str">
        <f t="shared" si="40"/>
        <v>10 s</v>
      </c>
      <c r="AU62" s="25"/>
      <c r="AV62" s="11"/>
      <c r="AW62" s="27"/>
      <c r="AX62" s="25"/>
      <c r="AY62" s="5"/>
      <c r="AZ62" s="8">
        <f t="shared" si="44"/>
        <v>0</v>
      </c>
      <c r="BA62" s="5">
        <f t="shared" si="41"/>
        <v>11</v>
      </c>
      <c r="BB62" s="33"/>
      <c r="BC62" s="25">
        <f t="shared" si="45"/>
        <v>0</v>
      </c>
      <c r="BD62" s="25">
        <f t="shared" si="42"/>
        <v>0</v>
      </c>
      <c r="BE62" s="25">
        <f t="shared" si="46"/>
        <v>0</v>
      </c>
      <c r="BF62" s="12">
        <f t="shared" si="43"/>
        <v>59</v>
      </c>
      <c r="BG62" s="33"/>
    </row>
    <row r="63" spans="1:59" ht="15.75">
      <c r="A63" s="156"/>
      <c r="B63" s="94"/>
      <c r="C63" s="98">
        <v>68</v>
      </c>
      <c r="D63" s="31" t="s">
        <v>74</v>
      </c>
      <c r="E63" s="31" t="s">
        <v>165</v>
      </c>
      <c r="F63" s="31" t="s">
        <v>163</v>
      </c>
      <c r="G63" s="100" t="str">
        <f t="shared" si="26"/>
        <v>s</v>
      </c>
      <c r="H63" s="149">
        <v>1962</v>
      </c>
      <c r="I63" s="23"/>
      <c r="J63" s="2"/>
      <c r="K63" s="2"/>
      <c r="L63" s="24"/>
      <c r="M63" s="48"/>
      <c r="N63" s="6"/>
      <c r="O63" s="6"/>
      <c r="P63" s="6"/>
      <c r="Q63" s="49"/>
      <c r="R63" s="129">
        <f t="shared" si="27"/>
        <v>0</v>
      </c>
      <c r="S63" s="48"/>
      <c r="T63" s="6"/>
      <c r="U63" s="6"/>
      <c r="V63" s="6"/>
      <c r="W63" s="49"/>
      <c r="X63" s="129">
        <f t="shared" si="28"/>
        <v>0</v>
      </c>
      <c r="Y63" s="48"/>
      <c r="Z63" s="6"/>
      <c r="AA63" s="6"/>
      <c r="AB63" s="6"/>
      <c r="AC63" s="49"/>
      <c r="AD63" s="42">
        <f t="shared" si="29"/>
        <v>0</v>
      </c>
      <c r="AE63" s="48"/>
      <c r="AF63" s="6"/>
      <c r="AG63" s="6"/>
      <c r="AH63" s="6"/>
      <c r="AI63" s="49"/>
      <c r="AJ63" s="42">
        <f t="shared" si="30"/>
        <v>0</v>
      </c>
      <c r="AK63" s="112">
        <f t="shared" si="31"/>
        <v>0</v>
      </c>
      <c r="AL63" s="102">
        <f t="shared" si="32"/>
        <v>52</v>
      </c>
      <c r="AM63" s="72">
        <f t="shared" si="33"/>
        <v>0</v>
      </c>
      <c r="AN63" s="71">
        <f t="shared" si="34"/>
        <v>10</v>
      </c>
      <c r="AO63" s="72">
        <f t="shared" si="35"/>
        <v>0</v>
      </c>
      <c r="AP63" s="71">
        <f t="shared" si="36"/>
        <v>34</v>
      </c>
      <c r="AQ63" s="72">
        <f t="shared" si="37"/>
        <v>0</v>
      </c>
      <c r="AR63" s="118">
        <f t="shared" si="38"/>
        <v>10</v>
      </c>
      <c r="AS63" s="126">
        <f t="shared" si="39"/>
        <v>10</v>
      </c>
      <c r="AT63" s="122" t="str">
        <f t="shared" si="40"/>
        <v>10 s</v>
      </c>
      <c r="AU63" s="25"/>
      <c r="AV63" s="11"/>
      <c r="AW63" s="27"/>
      <c r="AX63" s="25"/>
      <c r="AY63" s="5"/>
      <c r="AZ63" s="8"/>
      <c r="BA63" s="5">
        <f t="shared" si="41"/>
        <v>11</v>
      </c>
      <c r="BB63" s="32"/>
      <c r="BD63" s="25">
        <f t="shared" si="42"/>
        <v>0</v>
      </c>
      <c r="BE63" s="25"/>
      <c r="BF63" s="12">
        <f t="shared" si="43"/>
        <v>59</v>
      </c>
      <c r="BG63" s="32"/>
    </row>
    <row r="64" spans="1:59" ht="15.75">
      <c r="A64" s="156"/>
      <c r="B64" s="94"/>
      <c r="C64" s="98">
        <v>70</v>
      </c>
      <c r="D64" s="31"/>
      <c r="E64" s="31"/>
      <c r="F64" s="31"/>
      <c r="G64" s="100" t="str">
        <f t="shared" si="26"/>
        <v>v</v>
      </c>
      <c r="H64" s="149"/>
      <c r="I64" s="23"/>
      <c r="J64" s="2"/>
      <c r="K64" s="2"/>
      <c r="L64" s="24"/>
      <c r="M64" s="48"/>
      <c r="N64" s="6"/>
      <c r="O64" s="6"/>
      <c r="P64" s="6"/>
      <c r="Q64" s="49"/>
      <c r="R64" s="129">
        <f t="shared" si="27"/>
        <v>0</v>
      </c>
      <c r="S64" s="48"/>
      <c r="T64" s="6"/>
      <c r="U64" s="6"/>
      <c r="V64" s="6"/>
      <c r="W64" s="49"/>
      <c r="X64" s="129">
        <f t="shared" si="28"/>
        <v>0</v>
      </c>
      <c r="Y64" s="48"/>
      <c r="Z64" s="6"/>
      <c r="AA64" s="6"/>
      <c r="AB64" s="6"/>
      <c r="AC64" s="49"/>
      <c r="AD64" s="42">
        <f t="shared" si="29"/>
        <v>0</v>
      </c>
      <c r="AE64" s="48"/>
      <c r="AF64" s="6"/>
      <c r="AG64" s="6"/>
      <c r="AH64" s="6"/>
      <c r="AI64" s="49"/>
      <c r="AJ64" s="42">
        <f t="shared" si="30"/>
        <v>0</v>
      </c>
      <c r="AK64" s="112">
        <f t="shared" si="31"/>
        <v>0</v>
      </c>
      <c r="AL64" s="102">
        <f t="shared" si="32"/>
        <v>52</v>
      </c>
      <c r="AM64" s="72">
        <f t="shared" si="33"/>
        <v>0</v>
      </c>
      <c r="AN64" s="71">
        <f t="shared" si="34"/>
        <v>10</v>
      </c>
      <c r="AO64" s="72">
        <f t="shared" si="35"/>
        <v>0</v>
      </c>
      <c r="AP64" s="71">
        <f t="shared" si="36"/>
        <v>34</v>
      </c>
      <c r="AQ64" s="72">
        <f t="shared" si="37"/>
        <v>0</v>
      </c>
      <c r="AR64" s="118">
        <f t="shared" si="38"/>
        <v>10</v>
      </c>
      <c r="AS64" s="126">
        <f t="shared" si="39"/>
        <v>10</v>
      </c>
      <c r="AT64" s="122" t="str">
        <f t="shared" si="40"/>
        <v>10 v</v>
      </c>
      <c r="AU64" s="25"/>
      <c r="AV64" s="11"/>
      <c r="AW64" s="27"/>
      <c r="AX64" s="25">
        <v>7</v>
      </c>
      <c r="AY64" s="5"/>
      <c r="AZ64" s="8">
        <f aca="true" t="shared" si="47" ref="AZ64:AZ76">+AX64+AU64</f>
        <v>7</v>
      </c>
      <c r="BA64" s="5">
        <f t="shared" si="41"/>
        <v>10</v>
      </c>
      <c r="BB64" s="33"/>
      <c r="BC64" s="25">
        <f aca="true" t="shared" si="48" ref="BC64:BC78">+AZ64*4</f>
        <v>28</v>
      </c>
      <c r="BD64" s="25">
        <f t="shared" si="42"/>
        <v>0</v>
      </c>
      <c r="BE64" s="25">
        <f aca="true" t="shared" si="49" ref="BE64:BE78">+BC64+AK64</f>
        <v>28</v>
      </c>
      <c r="BF64" s="12">
        <f t="shared" si="43"/>
        <v>58</v>
      </c>
      <c r="BG64" s="33"/>
    </row>
    <row r="65" spans="1:59" ht="15.75">
      <c r="A65" s="156"/>
      <c r="B65" s="94">
        <v>9</v>
      </c>
      <c r="C65" s="98">
        <v>71</v>
      </c>
      <c r="D65" s="31"/>
      <c r="E65" s="31"/>
      <c r="F65" s="31"/>
      <c r="G65" s="100" t="str">
        <f t="shared" si="26"/>
        <v>v</v>
      </c>
      <c r="H65" s="149"/>
      <c r="I65" s="23"/>
      <c r="J65" s="2"/>
      <c r="K65" s="2"/>
      <c r="L65" s="24"/>
      <c r="M65" s="48"/>
      <c r="N65" s="6"/>
      <c r="O65" s="6"/>
      <c r="P65" s="6"/>
      <c r="Q65" s="49"/>
      <c r="R65" s="129">
        <f t="shared" si="27"/>
        <v>0</v>
      </c>
      <c r="S65" s="48"/>
      <c r="T65" s="6"/>
      <c r="U65" s="6"/>
      <c r="V65" s="6"/>
      <c r="W65" s="49"/>
      <c r="X65" s="129">
        <f t="shared" si="28"/>
        <v>0</v>
      </c>
      <c r="Y65" s="48"/>
      <c r="Z65" s="6"/>
      <c r="AA65" s="6"/>
      <c r="AB65" s="6"/>
      <c r="AC65" s="49"/>
      <c r="AD65" s="42">
        <f t="shared" si="29"/>
        <v>0</v>
      </c>
      <c r="AE65" s="48"/>
      <c r="AF65" s="6"/>
      <c r="AG65" s="6"/>
      <c r="AH65" s="6"/>
      <c r="AI65" s="49"/>
      <c r="AJ65" s="42">
        <f t="shared" si="30"/>
        <v>0</v>
      </c>
      <c r="AK65" s="112">
        <f t="shared" si="31"/>
        <v>0</v>
      </c>
      <c r="AL65" s="102">
        <f t="shared" si="32"/>
        <v>52</v>
      </c>
      <c r="AM65" s="72">
        <f t="shared" si="33"/>
        <v>0</v>
      </c>
      <c r="AN65" s="71">
        <f t="shared" si="34"/>
        <v>10</v>
      </c>
      <c r="AO65" s="72">
        <f t="shared" si="35"/>
        <v>0</v>
      </c>
      <c r="AP65" s="71">
        <f t="shared" si="36"/>
        <v>34</v>
      </c>
      <c r="AQ65" s="72">
        <f t="shared" si="37"/>
        <v>0</v>
      </c>
      <c r="AR65" s="118">
        <f t="shared" si="38"/>
        <v>10</v>
      </c>
      <c r="AS65" s="126">
        <f t="shared" si="39"/>
        <v>10</v>
      </c>
      <c r="AT65" s="122" t="str">
        <f t="shared" si="40"/>
        <v>10 v</v>
      </c>
      <c r="AU65" s="25"/>
      <c r="AV65" s="11"/>
      <c r="AW65" s="27"/>
      <c r="AX65" s="25">
        <v>19</v>
      </c>
      <c r="AY65" s="5"/>
      <c r="AZ65" s="8">
        <f t="shared" si="47"/>
        <v>19</v>
      </c>
      <c r="BA65" s="5">
        <f t="shared" si="41"/>
        <v>4</v>
      </c>
      <c r="BB65" s="33"/>
      <c r="BC65" s="3">
        <f t="shared" si="48"/>
        <v>76</v>
      </c>
      <c r="BD65" s="25">
        <f t="shared" si="42"/>
        <v>0</v>
      </c>
      <c r="BE65" s="25">
        <f t="shared" si="49"/>
        <v>76</v>
      </c>
      <c r="BF65" s="12">
        <f t="shared" si="43"/>
        <v>53</v>
      </c>
      <c r="BG65" s="33"/>
    </row>
    <row r="66" spans="1:59" ht="15.75">
      <c r="A66" s="156"/>
      <c r="B66" s="94">
        <v>10</v>
      </c>
      <c r="C66" s="98">
        <v>72</v>
      </c>
      <c r="D66" s="31"/>
      <c r="E66" s="31"/>
      <c r="F66" s="31"/>
      <c r="G66" s="100" t="str">
        <f t="shared" si="26"/>
        <v>v</v>
      </c>
      <c r="H66" s="149"/>
      <c r="I66" s="23"/>
      <c r="J66" s="2"/>
      <c r="K66" s="2"/>
      <c r="L66" s="24"/>
      <c r="M66" s="48"/>
      <c r="N66" s="6"/>
      <c r="O66" s="6"/>
      <c r="P66" s="6"/>
      <c r="Q66" s="49"/>
      <c r="R66" s="129">
        <f t="shared" si="27"/>
        <v>0</v>
      </c>
      <c r="S66" s="48"/>
      <c r="T66" s="6"/>
      <c r="U66" s="6"/>
      <c r="V66" s="6"/>
      <c r="W66" s="49"/>
      <c r="X66" s="129">
        <f t="shared" si="28"/>
        <v>0</v>
      </c>
      <c r="Y66" s="48"/>
      <c r="Z66" s="6"/>
      <c r="AA66" s="6"/>
      <c r="AB66" s="6"/>
      <c r="AC66" s="49"/>
      <c r="AD66" s="42">
        <f t="shared" si="29"/>
        <v>0</v>
      </c>
      <c r="AE66" s="48"/>
      <c r="AF66" s="6"/>
      <c r="AG66" s="6"/>
      <c r="AH66" s="6"/>
      <c r="AI66" s="49"/>
      <c r="AJ66" s="42">
        <f t="shared" si="30"/>
        <v>0</v>
      </c>
      <c r="AK66" s="112">
        <f t="shared" si="31"/>
        <v>0</v>
      </c>
      <c r="AL66" s="102">
        <f t="shared" si="32"/>
        <v>52</v>
      </c>
      <c r="AM66" s="72">
        <f t="shared" si="33"/>
        <v>0</v>
      </c>
      <c r="AN66" s="71">
        <f t="shared" si="34"/>
        <v>10</v>
      </c>
      <c r="AO66" s="72">
        <f t="shared" si="35"/>
        <v>0</v>
      </c>
      <c r="AP66" s="71">
        <f t="shared" si="36"/>
        <v>34</v>
      </c>
      <c r="AQ66" s="72">
        <f t="shared" si="37"/>
        <v>0</v>
      </c>
      <c r="AR66" s="118">
        <f t="shared" si="38"/>
        <v>10</v>
      </c>
      <c r="AS66" s="126">
        <f t="shared" si="39"/>
        <v>10</v>
      </c>
      <c r="AT66" s="122" t="str">
        <f t="shared" si="40"/>
        <v>10 v</v>
      </c>
      <c r="AU66" s="25"/>
      <c r="AV66" s="11"/>
      <c r="AW66" s="27"/>
      <c r="AX66" s="25">
        <v>20</v>
      </c>
      <c r="AY66" s="5"/>
      <c r="AZ66" s="8">
        <f t="shared" si="47"/>
        <v>20</v>
      </c>
      <c r="BA66" s="5">
        <f t="shared" si="41"/>
        <v>2</v>
      </c>
      <c r="BB66" s="33"/>
      <c r="BC66" s="3">
        <f t="shared" si="48"/>
        <v>80</v>
      </c>
      <c r="BD66" s="25">
        <f t="shared" si="42"/>
        <v>0</v>
      </c>
      <c r="BE66" s="25">
        <f t="shared" si="49"/>
        <v>80</v>
      </c>
      <c r="BF66" s="12">
        <f t="shared" si="43"/>
        <v>50</v>
      </c>
      <c r="BG66" s="33"/>
    </row>
    <row r="67" spans="1:59" ht="15.75">
      <c r="A67" s="156"/>
      <c r="B67" s="94">
        <v>11</v>
      </c>
      <c r="C67" s="98">
        <v>73</v>
      </c>
      <c r="D67" s="31"/>
      <c r="E67" s="31"/>
      <c r="F67" s="31"/>
      <c r="G67" s="100" t="str">
        <f t="shared" si="26"/>
        <v>v</v>
      </c>
      <c r="H67" s="149"/>
      <c r="I67" s="23"/>
      <c r="J67" s="2"/>
      <c r="K67" s="2"/>
      <c r="L67" s="24"/>
      <c r="M67" s="48"/>
      <c r="N67" s="6"/>
      <c r="O67" s="6"/>
      <c r="P67" s="6"/>
      <c r="Q67" s="49"/>
      <c r="R67" s="129">
        <f t="shared" si="27"/>
        <v>0</v>
      </c>
      <c r="S67" s="48"/>
      <c r="T67" s="6"/>
      <c r="U67" s="6"/>
      <c r="V67" s="6"/>
      <c r="W67" s="49"/>
      <c r="X67" s="129">
        <f t="shared" si="28"/>
        <v>0</v>
      </c>
      <c r="Y67" s="48"/>
      <c r="Z67" s="6"/>
      <c r="AA67" s="6"/>
      <c r="AB67" s="6"/>
      <c r="AC67" s="49"/>
      <c r="AD67" s="42">
        <f t="shared" si="29"/>
        <v>0</v>
      </c>
      <c r="AE67" s="48"/>
      <c r="AF67" s="6"/>
      <c r="AG67" s="6"/>
      <c r="AH67" s="6"/>
      <c r="AI67" s="49"/>
      <c r="AJ67" s="42">
        <f t="shared" si="30"/>
        <v>0</v>
      </c>
      <c r="AK67" s="112">
        <f t="shared" si="31"/>
        <v>0</v>
      </c>
      <c r="AL67" s="102">
        <f t="shared" si="32"/>
        <v>52</v>
      </c>
      <c r="AM67" s="72">
        <f t="shared" si="33"/>
        <v>0</v>
      </c>
      <c r="AN67" s="71">
        <f t="shared" si="34"/>
        <v>10</v>
      </c>
      <c r="AO67" s="72">
        <f t="shared" si="35"/>
        <v>0</v>
      </c>
      <c r="AP67" s="71">
        <f t="shared" si="36"/>
        <v>34</v>
      </c>
      <c r="AQ67" s="72">
        <f t="shared" si="37"/>
        <v>0</v>
      </c>
      <c r="AR67" s="118">
        <f t="shared" si="38"/>
        <v>10</v>
      </c>
      <c r="AS67" s="126">
        <f t="shared" si="39"/>
        <v>10</v>
      </c>
      <c r="AT67" s="122" t="str">
        <f t="shared" si="40"/>
        <v>10 v</v>
      </c>
      <c r="AU67" s="25"/>
      <c r="AV67" s="11"/>
      <c r="AW67" s="27"/>
      <c r="AX67" s="25">
        <v>19</v>
      </c>
      <c r="AY67" s="5"/>
      <c r="AZ67" s="8">
        <f t="shared" si="47"/>
        <v>19</v>
      </c>
      <c r="BA67" s="5">
        <f t="shared" si="41"/>
        <v>4</v>
      </c>
      <c r="BB67" s="33"/>
      <c r="BC67" s="3">
        <f t="shared" si="48"/>
        <v>76</v>
      </c>
      <c r="BD67" s="25">
        <f t="shared" si="42"/>
        <v>0</v>
      </c>
      <c r="BE67" s="25">
        <f t="shared" si="49"/>
        <v>76</v>
      </c>
      <c r="BF67" s="12">
        <f t="shared" si="43"/>
        <v>53</v>
      </c>
      <c r="BG67" s="33"/>
    </row>
    <row r="68" spans="1:59" ht="15.75">
      <c r="A68" s="1"/>
      <c r="B68" s="94"/>
      <c r="C68" s="98">
        <v>74</v>
      </c>
      <c r="D68" s="31"/>
      <c r="E68" s="31"/>
      <c r="F68" s="31"/>
      <c r="G68" s="100" t="str">
        <f aca="true" t="shared" si="50" ref="G68:G78">+IF(H68&gt;=(2008-20),"j",IF(H68&lt;=(2008-55),"v","s"))</f>
        <v>v</v>
      </c>
      <c r="H68" s="149"/>
      <c r="I68" s="23"/>
      <c r="J68" s="2"/>
      <c r="K68" s="2"/>
      <c r="L68" s="24"/>
      <c r="M68" s="48"/>
      <c r="N68" s="6"/>
      <c r="O68" s="6"/>
      <c r="P68" s="6"/>
      <c r="Q68" s="49"/>
      <c r="R68" s="129">
        <f aca="true" t="shared" si="51" ref="R68:R77">+SUM(M68:Q68)</f>
        <v>0</v>
      </c>
      <c r="S68" s="48"/>
      <c r="T68" s="6"/>
      <c r="U68" s="6"/>
      <c r="V68" s="6"/>
      <c r="W68" s="49"/>
      <c r="X68" s="129">
        <f aca="true" t="shared" si="52" ref="X68:X77">+SUM(S68:W68)</f>
        <v>0</v>
      </c>
      <c r="Y68" s="48"/>
      <c r="Z68" s="6"/>
      <c r="AA68" s="6"/>
      <c r="AB68" s="6"/>
      <c r="AC68" s="49"/>
      <c r="AD68" s="42">
        <f aca="true" t="shared" si="53" ref="AD68:AD77">+SUM(Y68:AC68)</f>
        <v>0</v>
      </c>
      <c r="AE68" s="48"/>
      <c r="AF68" s="6"/>
      <c r="AG68" s="6"/>
      <c r="AH68" s="6"/>
      <c r="AI68" s="49"/>
      <c r="AJ68" s="42">
        <f aca="true" t="shared" si="54" ref="AJ68:AJ77">+SUM(AE68:AI68)</f>
        <v>0</v>
      </c>
      <c r="AK68" s="112">
        <f aca="true" t="shared" si="55" ref="AK68:AK77">+R68*1.0000001+X68*1.000001+AD68*1.00001+AJ68</f>
        <v>0</v>
      </c>
      <c r="AL68" s="102">
        <f aca="true" t="shared" si="56" ref="AL68:AL77">RANK(AK68,AK$4:AK$144)</f>
        <v>52</v>
      </c>
      <c r="AM68" s="72">
        <f aca="true" t="shared" si="57" ref="AM68:AM78">+IF($G68=AM$3,$AK68,0)</f>
        <v>0</v>
      </c>
      <c r="AN68" s="71">
        <f aca="true" t="shared" si="58" ref="AN68:AN78">RANK(AM68,AM$4:AM$145)</f>
        <v>10</v>
      </c>
      <c r="AO68" s="72">
        <f aca="true" t="shared" si="59" ref="AO68:AO78">+IF($G68=AO$3,$AK68,0)</f>
        <v>0</v>
      </c>
      <c r="AP68" s="71">
        <f aca="true" t="shared" si="60" ref="AP68:AP78">RANK(AO68,AO$4:AO$145)</f>
        <v>34</v>
      </c>
      <c r="AQ68" s="72">
        <f aca="true" t="shared" si="61" ref="AQ68:AQ78">+IF($G68=AQ$3,$AK68,0)</f>
        <v>0</v>
      </c>
      <c r="AR68" s="118">
        <f aca="true" t="shared" si="62" ref="AR68:AR78">RANK(AQ68,AQ$4:AQ$145)</f>
        <v>10</v>
      </c>
      <c r="AS68" s="126">
        <f aca="true" t="shared" si="63" ref="AS68:AS78">+IF(AM68&gt;0,AN68,(IF(AO68&gt;0,AP68,AR68)))</f>
        <v>10</v>
      </c>
      <c r="AT68" s="122" t="str">
        <f aca="true" t="shared" si="64" ref="AT68:AT78">CONCATENATE(AS68," ",G68)</f>
        <v>10 v</v>
      </c>
      <c r="AU68" s="25"/>
      <c r="AV68" s="11"/>
      <c r="AW68" s="27"/>
      <c r="AX68" s="25">
        <v>20</v>
      </c>
      <c r="AY68" s="5"/>
      <c r="AZ68" s="8">
        <f t="shared" si="47"/>
        <v>20</v>
      </c>
      <c r="BA68" s="5">
        <f aca="true" t="shared" si="65" ref="BA68:BA78">RANK(AZ68,AZ$4:AZ$145)</f>
        <v>2</v>
      </c>
      <c r="BB68" s="33" t="s">
        <v>31</v>
      </c>
      <c r="BC68" s="3">
        <f t="shared" si="48"/>
        <v>80</v>
      </c>
      <c r="BD68" s="25">
        <f aca="true" t="shared" si="66" ref="BD68:BD78">+AK68</f>
        <v>0</v>
      </c>
      <c r="BE68" s="25">
        <f t="shared" si="49"/>
        <v>80</v>
      </c>
      <c r="BF68" s="12">
        <f aca="true" t="shared" si="67" ref="BF68:BF78">RANK(BE68,BE$4:BE$145)</f>
        <v>50</v>
      </c>
      <c r="BG68" s="33"/>
    </row>
    <row r="69" spans="1:59" ht="15.75">
      <c r="A69" s="1"/>
      <c r="B69" s="94"/>
      <c r="C69" s="98">
        <v>75</v>
      </c>
      <c r="D69" s="31"/>
      <c r="E69" s="31"/>
      <c r="F69" s="31"/>
      <c r="G69" s="100" t="str">
        <f t="shared" si="50"/>
        <v>v</v>
      </c>
      <c r="H69" s="149"/>
      <c r="I69" s="23"/>
      <c r="J69" s="2"/>
      <c r="K69" s="2"/>
      <c r="L69" s="24"/>
      <c r="M69" s="48"/>
      <c r="N69" s="6"/>
      <c r="O69" s="6"/>
      <c r="P69" s="6"/>
      <c r="Q69" s="49"/>
      <c r="R69" s="129">
        <f t="shared" si="51"/>
        <v>0</v>
      </c>
      <c r="S69" s="48"/>
      <c r="T69" s="6"/>
      <c r="U69" s="6"/>
      <c r="V69" s="6"/>
      <c r="W69" s="49"/>
      <c r="X69" s="129">
        <f t="shared" si="52"/>
        <v>0</v>
      </c>
      <c r="Y69" s="48"/>
      <c r="Z69" s="6"/>
      <c r="AA69" s="6"/>
      <c r="AB69" s="6"/>
      <c r="AC69" s="49"/>
      <c r="AD69" s="42">
        <f t="shared" si="53"/>
        <v>0</v>
      </c>
      <c r="AE69" s="48"/>
      <c r="AF69" s="6"/>
      <c r="AG69" s="6"/>
      <c r="AH69" s="6"/>
      <c r="AI69" s="49"/>
      <c r="AJ69" s="42">
        <f t="shared" si="54"/>
        <v>0</v>
      </c>
      <c r="AK69" s="112">
        <f t="shared" si="55"/>
        <v>0</v>
      </c>
      <c r="AL69" s="102">
        <f t="shared" si="56"/>
        <v>52</v>
      </c>
      <c r="AM69" s="72">
        <f t="shared" si="57"/>
        <v>0</v>
      </c>
      <c r="AN69" s="71">
        <f t="shared" si="58"/>
        <v>10</v>
      </c>
      <c r="AO69" s="72">
        <f t="shared" si="59"/>
        <v>0</v>
      </c>
      <c r="AP69" s="71">
        <f t="shared" si="60"/>
        <v>34</v>
      </c>
      <c r="AQ69" s="72">
        <f t="shared" si="61"/>
        <v>0</v>
      </c>
      <c r="AR69" s="118">
        <f t="shared" si="62"/>
        <v>10</v>
      </c>
      <c r="AS69" s="126">
        <f t="shared" si="63"/>
        <v>10</v>
      </c>
      <c r="AT69" s="122" t="str">
        <f t="shared" si="64"/>
        <v>10 v</v>
      </c>
      <c r="AU69" s="25"/>
      <c r="AV69" s="11"/>
      <c r="AW69" s="27"/>
      <c r="AX69" s="25">
        <v>21</v>
      </c>
      <c r="AY69" s="5"/>
      <c r="AZ69" s="8">
        <f t="shared" si="47"/>
        <v>21</v>
      </c>
      <c r="BA69" s="5">
        <f t="shared" si="65"/>
        <v>1</v>
      </c>
      <c r="BB69" s="33"/>
      <c r="BC69" s="3">
        <f t="shared" si="48"/>
        <v>84</v>
      </c>
      <c r="BD69" s="25">
        <f t="shared" si="66"/>
        <v>0</v>
      </c>
      <c r="BE69" s="25">
        <f t="shared" si="49"/>
        <v>84</v>
      </c>
      <c r="BF69" s="12">
        <f t="shared" si="67"/>
        <v>49</v>
      </c>
      <c r="BG69" s="33"/>
    </row>
    <row r="70" spans="1:59" ht="15.75">
      <c r="A70" s="1"/>
      <c r="B70" s="94"/>
      <c r="C70" s="98">
        <v>76</v>
      </c>
      <c r="D70" s="31"/>
      <c r="E70" s="31"/>
      <c r="F70" s="31"/>
      <c r="G70" s="100" t="str">
        <f t="shared" si="50"/>
        <v>v</v>
      </c>
      <c r="H70" s="149"/>
      <c r="I70" s="23"/>
      <c r="J70" s="2"/>
      <c r="K70" s="2"/>
      <c r="L70" s="24"/>
      <c r="M70" s="48"/>
      <c r="N70" s="6"/>
      <c r="O70" s="6"/>
      <c r="P70" s="6"/>
      <c r="Q70" s="49"/>
      <c r="R70" s="129">
        <f t="shared" si="51"/>
        <v>0</v>
      </c>
      <c r="S70" s="48"/>
      <c r="T70" s="6"/>
      <c r="U70" s="6"/>
      <c r="V70" s="6"/>
      <c r="W70" s="49"/>
      <c r="X70" s="129">
        <f t="shared" si="52"/>
        <v>0</v>
      </c>
      <c r="Y70" s="48"/>
      <c r="Z70" s="6"/>
      <c r="AA70" s="6"/>
      <c r="AB70" s="6"/>
      <c r="AC70" s="49"/>
      <c r="AD70" s="42">
        <f t="shared" si="53"/>
        <v>0</v>
      </c>
      <c r="AE70" s="48"/>
      <c r="AF70" s="6"/>
      <c r="AG70" s="6"/>
      <c r="AH70" s="6"/>
      <c r="AI70" s="49"/>
      <c r="AJ70" s="42">
        <f t="shared" si="54"/>
        <v>0</v>
      </c>
      <c r="AK70" s="112">
        <f t="shared" si="55"/>
        <v>0</v>
      </c>
      <c r="AL70" s="102">
        <f t="shared" si="56"/>
        <v>52</v>
      </c>
      <c r="AM70" s="72">
        <f t="shared" si="57"/>
        <v>0</v>
      </c>
      <c r="AN70" s="71">
        <f t="shared" si="58"/>
        <v>10</v>
      </c>
      <c r="AO70" s="72">
        <f t="shared" si="59"/>
        <v>0</v>
      </c>
      <c r="AP70" s="71">
        <f t="shared" si="60"/>
        <v>34</v>
      </c>
      <c r="AQ70" s="72">
        <f t="shared" si="61"/>
        <v>0</v>
      </c>
      <c r="AR70" s="118">
        <f t="shared" si="62"/>
        <v>10</v>
      </c>
      <c r="AS70" s="126">
        <f t="shared" si="63"/>
        <v>10</v>
      </c>
      <c r="AT70" s="122" t="str">
        <f t="shared" si="64"/>
        <v>10 v</v>
      </c>
      <c r="AU70" s="25"/>
      <c r="AV70" s="11"/>
      <c r="AW70" s="27"/>
      <c r="AX70" s="25">
        <v>13</v>
      </c>
      <c r="AY70" s="5"/>
      <c r="AZ70" s="8">
        <f t="shared" si="47"/>
        <v>13</v>
      </c>
      <c r="BA70" s="5">
        <f t="shared" si="65"/>
        <v>8</v>
      </c>
      <c r="BB70" s="33"/>
      <c r="BC70" s="3">
        <f t="shared" si="48"/>
        <v>52</v>
      </c>
      <c r="BD70" s="25">
        <f t="shared" si="66"/>
        <v>0</v>
      </c>
      <c r="BE70" s="25">
        <f t="shared" si="49"/>
        <v>52</v>
      </c>
      <c r="BF70" s="12">
        <f t="shared" si="67"/>
        <v>56</v>
      </c>
      <c r="BG70" s="33"/>
    </row>
    <row r="71" spans="1:59" ht="15.75">
      <c r="A71" s="1"/>
      <c r="B71" s="94"/>
      <c r="C71" s="98">
        <v>77</v>
      </c>
      <c r="D71" s="31"/>
      <c r="E71" s="31"/>
      <c r="F71" s="31"/>
      <c r="G71" s="100" t="str">
        <f t="shared" si="50"/>
        <v>v</v>
      </c>
      <c r="H71" s="149"/>
      <c r="I71" s="23"/>
      <c r="J71" s="2"/>
      <c r="K71" s="2"/>
      <c r="L71" s="24"/>
      <c r="M71" s="48"/>
      <c r="N71" s="6"/>
      <c r="O71" s="6"/>
      <c r="P71" s="6"/>
      <c r="Q71" s="49"/>
      <c r="R71" s="129">
        <f t="shared" si="51"/>
        <v>0</v>
      </c>
      <c r="S71" s="48"/>
      <c r="T71" s="6"/>
      <c r="U71" s="6"/>
      <c r="V71" s="6"/>
      <c r="W71" s="49"/>
      <c r="X71" s="129">
        <f t="shared" si="52"/>
        <v>0</v>
      </c>
      <c r="Y71" s="48"/>
      <c r="Z71" s="6"/>
      <c r="AA71" s="6"/>
      <c r="AB71" s="6"/>
      <c r="AC71" s="49"/>
      <c r="AD71" s="42">
        <f t="shared" si="53"/>
        <v>0</v>
      </c>
      <c r="AE71" s="48"/>
      <c r="AF71" s="6"/>
      <c r="AG71" s="6"/>
      <c r="AH71" s="6"/>
      <c r="AI71" s="49"/>
      <c r="AJ71" s="42">
        <f t="shared" si="54"/>
        <v>0</v>
      </c>
      <c r="AK71" s="112">
        <f t="shared" si="55"/>
        <v>0</v>
      </c>
      <c r="AL71" s="102">
        <f t="shared" si="56"/>
        <v>52</v>
      </c>
      <c r="AM71" s="72">
        <f t="shared" si="57"/>
        <v>0</v>
      </c>
      <c r="AN71" s="71">
        <f t="shared" si="58"/>
        <v>10</v>
      </c>
      <c r="AO71" s="72">
        <f t="shared" si="59"/>
        <v>0</v>
      </c>
      <c r="AP71" s="71">
        <f t="shared" si="60"/>
        <v>34</v>
      </c>
      <c r="AQ71" s="72">
        <f t="shared" si="61"/>
        <v>0</v>
      </c>
      <c r="AR71" s="118">
        <f t="shared" si="62"/>
        <v>10</v>
      </c>
      <c r="AS71" s="126">
        <f t="shared" si="63"/>
        <v>10</v>
      </c>
      <c r="AT71" s="122" t="str">
        <f t="shared" si="64"/>
        <v>10 v</v>
      </c>
      <c r="AU71" s="25"/>
      <c r="AV71" s="11"/>
      <c r="AW71" s="27" t="e">
        <f aca="true" t="shared" si="68" ref="AW71:AW78">RANK(AU71,AU$4:AU$145)</f>
        <v>#N/A</v>
      </c>
      <c r="AX71" s="25">
        <v>16</v>
      </c>
      <c r="AY71" s="5">
        <f aca="true" t="shared" si="69" ref="AY71:AY78">RANK(AX71,AX$4:AX$145)</f>
        <v>7</v>
      </c>
      <c r="AZ71" s="8">
        <f t="shared" si="47"/>
        <v>16</v>
      </c>
      <c r="BA71" s="5">
        <f t="shared" si="65"/>
        <v>7</v>
      </c>
      <c r="BB71" s="33"/>
      <c r="BC71" s="3">
        <f t="shared" si="48"/>
        <v>64</v>
      </c>
      <c r="BD71" s="25">
        <f t="shared" si="66"/>
        <v>0</v>
      </c>
      <c r="BE71" s="25">
        <f t="shared" si="49"/>
        <v>64</v>
      </c>
      <c r="BF71" s="12">
        <f t="shared" si="67"/>
        <v>55</v>
      </c>
      <c r="BG71" s="33"/>
    </row>
    <row r="72" spans="1:59" ht="15.75">
      <c r="A72" s="1"/>
      <c r="B72" s="94"/>
      <c r="C72" s="98">
        <v>78</v>
      </c>
      <c r="D72" s="31"/>
      <c r="E72" s="31"/>
      <c r="F72" s="31"/>
      <c r="G72" s="100" t="str">
        <f t="shared" si="50"/>
        <v>v</v>
      </c>
      <c r="H72" s="149"/>
      <c r="I72" s="23"/>
      <c r="J72" s="2"/>
      <c r="K72" s="2"/>
      <c r="L72" s="24"/>
      <c r="M72" s="48"/>
      <c r="N72" s="6"/>
      <c r="O72" s="6"/>
      <c r="P72" s="6"/>
      <c r="Q72" s="49"/>
      <c r="R72" s="129">
        <f t="shared" si="51"/>
        <v>0</v>
      </c>
      <c r="S72" s="48"/>
      <c r="T72" s="6"/>
      <c r="U72" s="6"/>
      <c r="V72" s="6"/>
      <c r="W72" s="49"/>
      <c r="X72" s="129">
        <f t="shared" si="52"/>
        <v>0</v>
      </c>
      <c r="Y72" s="48"/>
      <c r="Z72" s="6"/>
      <c r="AA72" s="6"/>
      <c r="AB72" s="6"/>
      <c r="AC72" s="49"/>
      <c r="AD72" s="42">
        <f t="shared" si="53"/>
        <v>0</v>
      </c>
      <c r="AE72" s="48"/>
      <c r="AF72" s="6"/>
      <c r="AG72" s="6"/>
      <c r="AH72" s="6"/>
      <c r="AI72" s="49"/>
      <c r="AJ72" s="42">
        <f t="shared" si="54"/>
        <v>0</v>
      </c>
      <c r="AK72" s="112">
        <f t="shared" si="55"/>
        <v>0</v>
      </c>
      <c r="AL72" s="102">
        <f t="shared" si="56"/>
        <v>52</v>
      </c>
      <c r="AM72" s="72">
        <f t="shared" si="57"/>
        <v>0</v>
      </c>
      <c r="AN72" s="71">
        <f t="shared" si="58"/>
        <v>10</v>
      </c>
      <c r="AO72" s="72">
        <f t="shared" si="59"/>
        <v>0</v>
      </c>
      <c r="AP72" s="71">
        <f t="shared" si="60"/>
        <v>34</v>
      </c>
      <c r="AQ72" s="72">
        <f t="shared" si="61"/>
        <v>0</v>
      </c>
      <c r="AR72" s="118">
        <f t="shared" si="62"/>
        <v>10</v>
      </c>
      <c r="AS72" s="126">
        <f t="shared" si="63"/>
        <v>10</v>
      </c>
      <c r="AT72" s="122" t="str">
        <f t="shared" si="64"/>
        <v>10 v</v>
      </c>
      <c r="AU72" s="25"/>
      <c r="AV72" s="11"/>
      <c r="AW72" s="27" t="e">
        <f t="shared" si="68"/>
        <v>#N/A</v>
      </c>
      <c r="AX72" s="25">
        <v>11</v>
      </c>
      <c r="AY72" s="5">
        <f t="shared" si="69"/>
        <v>9</v>
      </c>
      <c r="AZ72" s="8">
        <f t="shared" si="47"/>
        <v>11</v>
      </c>
      <c r="BA72" s="5">
        <f t="shared" si="65"/>
        <v>9</v>
      </c>
      <c r="BB72" s="33" t="s">
        <v>32</v>
      </c>
      <c r="BC72" s="3">
        <f t="shared" si="48"/>
        <v>44</v>
      </c>
      <c r="BD72" s="25">
        <f t="shared" si="66"/>
        <v>0</v>
      </c>
      <c r="BE72" s="25">
        <f t="shared" si="49"/>
        <v>44</v>
      </c>
      <c r="BF72" s="12">
        <f t="shared" si="67"/>
        <v>57</v>
      </c>
      <c r="BG72" s="33"/>
    </row>
    <row r="73" spans="1:59" ht="15.75">
      <c r="A73" s="1"/>
      <c r="B73" s="94"/>
      <c r="C73" s="98">
        <v>79</v>
      </c>
      <c r="D73" s="31"/>
      <c r="E73" s="31"/>
      <c r="F73" s="31"/>
      <c r="G73" s="100" t="str">
        <f t="shared" si="50"/>
        <v>v</v>
      </c>
      <c r="H73" s="149"/>
      <c r="I73" s="23"/>
      <c r="J73" s="2"/>
      <c r="K73" s="2"/>
      <c r="L73" s="24"/>
      <c r="M73" s="48"/>
      <c r="N73" s="6"/>
      <c r="O73" s="6"/>
      <c r="P73" s="6"/>
      <c r="Q73" s="49"/>
      <c r="R73" s="129">
        <f t="shared" si="51"/>
        <v>0</v>
      </c>
      <c r="S73" s="48"/>
      <c r="T73" s="6"/>
      <c r="U73" s="6"/>
      <c r="V73" s="6"/>
      <c r="W73" s="49"/>
      <c r="X73" s="129">
        <f t="shared" si="52"/>
        <v>0</v>
      </c>
      <c r="Y73" s="48"/>
      <c r="Z73" s="6"/>
      <c r="AA73" s="6"/>
      <c r="AB73" s="6"/>
      <c r="AC73" s="49"/>
      <c r="AD73" s="42">
        <f t="shared" si="53"/>
        <v>0</v>
      </c>
      <c r="AE73" s="48"/>
      <c r="AF73" s="6"/>
      <c r="AG73" s="6"/>
      <c r="AH73" s="6"/>
      <c r="AI73" s="49"/>
      <c r="AJ73" s="42">
        <f t="shared" si="54"/>
        <v>0</v>
      </c>
      <c r="AK73" s="112">
        <f t="shared" si="55"/>
        <v>0</v>
      </c>
      <c r="AL73" s="102">
        <f t="shared" si="56"/>
        <v>52</v>
      </c>
      <c r="AM73" s="72">
        <f t="shared" si="57"/>
        <v>0</v>
      </c>
      <c r="AN73" s="71">
        <f t="shared" si="58"/>
        <v>10</v>
      </c>
      <c r="AO73" s="72">
        <f t="shared" si="59"/>
        <v>0</v>
      </c>
      <c r="AP73" s="71">
        <f t="shared" si="60"/>
        <v>34</v>
      </c>
      <c r="AQ73" s="72">
        <f t="shared" si="61"/>
        <v>0</v>
      </c>
      <c r="AR73" s="118">
        <f t="shared" si="62"/>
        <v>10</v>
      </c>
      <c r="AS73" s="126">
        <f t="shared" si="63"/>
        <v>10</v>
      </c>
      <c r="AT73" s="122" t="str">
        <f t="shared" si="64"/>
        <v>10 v</v>
      </c>
      <c r="AU73" s="25"/>
      <c r="AV73" s="11"/>
      <c r="AW73" s="27" t="e">
        <f t="shared" si="68"/>
        <v>#N/A</v>
      </c>
      <c r="AX73" s="25"/>
      <c r="AY73" s="5" t="e">
        <f t="shared" si="69"/>
        <v>#N/A</v>
      </c>
      <c r="AZ73" s="8">
        <f t="shared" si="47"/>
        <v>0</v>
      </c>
      <c r="BA73" s="5">
        <f t="shared" si="65"/>
        <v>11</v>
      </c>
      <c r="BB73" s="32"/>
      <c r="BC73" s="3">
        <f t="shared" si="48"/>
        <v>0</v>
      </c>
      <c r="BD73" s="25">
        <f t="shared" si="66"/>
        <v>0</v>
      </c>
      <c r="BE73" s="25">
        <f t="shared" si="49"/>
        <v>0</v>
      </c>
      <c r="BF73" s="12">
        <f t="shared" si="67"/>
        <v>59</v>
      </c>
      <c r="BG73" s="32"/>
    </row>
    <row r="74" spans="1:59" ht="15.75">
      <c r="A74" s="1"/>
      <c r="B74" s="94"/>
      <c r="C74" s="98">
        <v>80</v>
      </c>
      <c r="D74" s="31"/>
      <c r="E74" s="31"/>
      <c r="F74" s="31"/>
      <c r="G74" s="100" t="str">
        <f t="shared" si="50"/>
        <v>v</v>
      </c>
      <c r="H74" s="149"/>
      <c r="I74" s="23"/>
      <c r="J74" s="2"/>
      <c r="K74" s="2"/>
      <c r="L74" s="24"/>
      <c r="M74" s="48"/>
      <c r="N74" s="6"/>
      <c r="O74" s="6"/>
      <c r="P74" s="6"/>
      <c r="Q74" s="49"/>
      <c r="R74" s="129">
        <f t="shared" si="51"/>
        <v>0</v>
      </c>
      <c r="S74" s="48"/>
      <c r="T74" s="6"/>
      <c r="U74" s="6"/>
      <c r="V74" s="6"/>
      <c r="W74" s="49"/>
      <c r="X74" s="129">
        <f t="shared" si="52"/>
        <v>0</v>
      </c>
      <c r="Y74" s="48"/>
      <c r="Z74" s="6"/>
      <c r="AA74" s="6"/>
      <c r="AB74" s="6"/>
      <c r="AC74" s="49"/>
      <c r="AD74" s="42">
        <f t="shared" si="53"/>
        <v>0</v>
      </c>
      <c r="AE74" s="48"/>
      <c r="AF74" s="6"/>
      <c r="AG74" s="6"/>
      <c r="AH74" s="6"/>
      <c r="AI74" s="49"/>
      <c r="AJ74" s="42">
        <f t="shared" si="54"/>
        <v>0</v>
      </c>
      <c r="AK74" s="112">
        <f t="shared" si="55"/>
        <v>0</v>
      </c>
      <c r="AL74" s="102">
        <f t="shared" si="56"/>
        <v>52</v>
      </c>
      <c r="AM74" s="72">
        <f t="shared" si="57"/>
        <v>0</v>
      </c>
      <c r="AN74" s="71">
        <f t="shared" si="58"/>
        <v>10</v>
      </c>
      <c r="AO74" s="72">
        <f t="shared" si="59"/>
        <v>0</v>
      </c>
      <c r="AP74" s="71">
        <f t="shared" si="60"/>
        <v>34</v>
      </c>
      <c r="AQ74" s="72">
        <f t="shared" si="61"/>
        <v>0</v>
      </c>
      <c r="AR74" s="118">
        <f t="shared" si="62"/>
        <v>10</v>
      </c>
      <c r="AS74" s="126">
        <f t="shared" si="63"/>
        <v>10</v>
      </c>
      <c r="AT74" s="122" t="str">
        <f t="shared" si="64"/>
        <v>10 v</v>
      </c>
      <c r="AU74" s="25"/>
      <c r="AV74" s="11"/>
      <c r="AW74" s="27" t="e">
        <f t="shared" si="68"/>
        <v>#N/A</v>
      </c>
      <c r="AX74" s="25"/>
      <c r="AY74" s="5" t="e">
        <f t="shared" si="69"/>
        <v>#N/A</v>
      </c>
      <c r="AZ74" s="8">
        <f t="shared" si="47"/>
        <v>0</v>
      </c>
      <c r="BA74" s="5">
        <f t="shared" si="65"/>
        <v>11</v>
      </c>
      <c r="BB74" s="32"/>
      <c r="BC74" s="3">
        <f t="shared" si="48"/>
        <v>0</v>
      </c>
      <c r="BD74" s="25">
        <f t="shared" si="66"/>
        <v>0</v>
      </c>
      <c r="BE74" s="25">
        <f t="shared" si="49"/>
        <v>0</v>
      </c>
      <c r="BF74" s="12">
        <f t="shared" si="67"/>
        <v>59</v>
      </c>
      <c r="BG74" s="32"/>
    </row>
    <row r="75" spans="1:59" ht="15.75">
      <c r="A75" s="1"/>
      <c r="B75" s="94"/>
      <c r="C75" s="98">
        <v>81</v>
      </c>
      <c r="D75" s="31"/>
      <c r="E75" s="31"/>
      <c r="F75" s="31"/>
      <c r="G75" s="100" t="str">
        <f t="shared" si="50"/>
        <v>v</v>
      </c>
      <c r="H75" s="149"/>
      <c r="I75" s="23"/>
      <c r="J75" s="2"/>
      <c r="K75" s="2"/>
      <c r="L75" s="24"/>
      <c r="M75" s="48"/>
      <c r="N75" s="6"/>
      <c r="O75" s="6"/>
      <c r="P75" s="6"/>
      <c r="Q75" s="49"/>
      <c r="R75" s="129">
        <f t="shared" si="51"/>
        <v>0</v>
      </c>
      <c r="S75" s="48"/>
      <c r="T75" s="6"/>
      <c r="U75" s="6"/>
      <c r="V75" s="6"/>
      <c r="W75" s="49"/>
      <c r="X75" s="129">
        <f t="shared" si="52"/>
        <v>0</v>
      </c>
      <c r="Y75" s="48"/>
      <c r="Z75" s="6"/>
      <c r="AA75" s="6"/>
      <c r="AB75" s="6"/>
      <c r="AC75" s="49"/>
      <c r="AD75" s="42">
        <f t="shared" si="53"/>
        <v>0</v>
      </c>
      <c r="AE75" s="48"/>
      <c r="AF75" s="6"/>
      <c r="AG75" s="6"/>
      <c r="AH75" s="6"/>
      <c r="AI75" s="49"/>
      <c r="AJ75" s="42">
        <f t="shared" si="54"/>
        <v>0</v>
      </c>
      <c r="AK75" s="112">
        <f t="shared" si="55"/>
        <v>0</v>
      </c>
      <c r="AL75" s="102">
        <f t="shared" si="56"/>
        <v>52</v>
      </c>
      <c r="AM75" s="72">
        <f t="shared" si="57"/>
        <v>0</v>
      </c>
      <c r="AN75" s="71">
        <f t="shared" si="58"/>
        <v>10</v>
      </c>
      <c r="AO75" s="72">
        <f t="shared" si="59"/>
        <v>0</v>
      </c>
      <c r="AP75" s="71">
        <f t="shared" si="60"/>
        <v>34</v>
      </c>
      <c r="AQ75" s="72">
        <f t="shared" si="61"/>
        <v>0</v>
      </c>
      <c r="AR75" s="118">
        <f t="shared" si="62"/>
        <v>10</v>
      </c>
      <c r="AS75" s="126">
        <f t="shared" si="63"/>
        <v>10</v>
      </c>
      <c r="AT75" s="122" t="str">
        <f t="shared" si="64"/>
        <v>10 v</v>
      </c>
      <c r="AU75" s="8"/>
      <c r="AV75" s="11"/>
      <c r="AW75" s="5" t="e">
        <f t="shared" si="68"/>
        <v>#N/A</v>
      </c>
      <c r="AX75" s="8"/>
      <c r="AY75" s="5" t="e">
        <f t="shared" si="69"/>
        <v>#N/A</v>
      </c>
      <c r="AZ75" s="8">
        <f t="shared" si="47"/>
        <v>0</v>
      </c>
      <c r="BA75" s="5">
        <f t="shared" si="65"/>
        <v>11</v>
      </c>
      <c r="BB75" s="32"/>
      <c r="BC75" s="3">
        <f t="shared" si="48"/>
        <v>0</v>
      </c>
      <c r="BD75" s="25">
        <f t="shared" si="66"/>
        <v>0</v>
      </c>
      <c r="BE75" s="25">
        <f t="shared" si="49"/>
        <v>0</v>
      </c>
      <c r="BF75" s="12">
        <f t="shared" si="67"/>
        <v>59</v>
      </c>
      <c r="BG75" s="32"/>
    </row>
    <row r="76" spans="1:59" ht="15.75">
      <c r="A76" s="1"/>
      <c r="B76" s="94"/>
      <c r="C76" s="98">
        <v>82</v>
      </c>
      <c r="D76" s="31"/>
      <c r="E76" s="31"/>
      <c r="F76" s="31"/>
      <c r="G76" s="100" t="str">
        <f t="shared" si="50"/>
        <v>v</v>
      </c>
      <c r="H76" s="149"/>
      <c r="I76" s="23"/>
      <c r="J76" s="2"/>
      <c r="K76" s="2"/>
      <c r="L76" s="24"/>
      <c r="M76" s="48"/>
      <c r="N76" s="6"/>
      <c r="O76" s="6"/>
      <c r="P76" s="6"/>
      <c r="Q76" s="49"/>
      <c r="R76" s="129">
        <f t="shared" si="51"/>
        <v>0</v>
      </c>
      <c r="S76" s="48"/>
      <c r="T76" s="6"/>
      <c r="U76" s="6"/>
      <c r="V76" s="6"/>
      <c r="W76" s="49"/>
      <c r="X76" s="129">
        <f t="shared" si="52"/>
        <v>0</v>
      </c>
      <c r="Y76" s="48"/>
      <c r="Z76" s="6"/>
      <c r="AA76" s="6"/>
      <c r="AB76" s="6"/>
      <c r="AC76" s="49"/>
      <c r="AD76" s="42">
        <f t="shared" si="53"/>
        <v>0</v>
      </c>
      <c r="AE76" s="48"/>
      <c r="AF76" s="6"/>
      <c r="AG76" s="6"/>
      <c r="AH76" s="6"/>
      <c r="AI76" s="49"/>
      <c r="AJ76" s="42">
        <f t="shared" si="54"/>
        <v>0</v>
      </c>
      <c r="AK76" s="112">
        <f t="shared" si="55"/>
        <v>0</v>
      </c>
      <c r="AL76" s="102">
        <f t="shared" si="56"/>
        <v>52</v>
      </c>
      <c r="AM76" s="72">
        <f t="shared" si="57"/>
        <v>0</v>
      </c>
      <c r="AN76" s="71">
        <f t="shared" si="58"/>
        <v>10</v>
      </c>
      <c r="AO76" s="72">
        <f t="shared" si="59"/>
        <v>0</v>
      </c>
      <c r="AP76" s="71">
        <f t="shared" si="60"/>
        <v>34</v>
      </c>
      <c r="AQ76" s="72">
        <f t="shared" si="61"/>
        <v>0</v>
      </c>
      <c r="AR76" s="118">
        <f t="shared" si="62"/>
        <v>10</v>
      </c>
      <c r="AS76" s="126">
        <f t="shared" si="63"/>
        <v>10</v>
      </c>
      <c r="AT76" s="122" t="str">
        <f t="shared" si="64"/>
        <v>10 v</v>
      </c>
      <c r="AU76" s="8"/>
      <c r="AV76" s="11"/>
      <c r="AW76" s="5" t="e">
        <f t="shared" si="68"/>
        <v>#N/A</v>
      </c>
      <c r="AX76" s="8"/>
      <c r="AY76" s="5" t="e">
        <f t="shared" si="69"/>
        <v>#N/A</v>
      </c>
      <c r="AZ76" s="8">
        <f t="shared" si="47"/>
        <v>0</v>
      </c>
      <c r="BA76" s="5">
        <f t="shared" si="65"/>
        <v>11</v>
      </c>
      <c r="BB76" s="32"/>
      <c r="BC76" s="3">
        <f t="shared" si="48"/>
        <v>0</v>
      </c>
      <c r="BD76" s="25">
        <f t="shared" si="66"/>
        <v>0</v>
      </c>
      <c r="BE76" s="25">
        <f t="shared" si="49"/>
        <v>0</v>
      </c>
      <c r="BF76" s="12">
        <f t="shared" si="67"/>
        <v>59</v>
      </c>
      <c r="BG76" s="32"/>
    </row>
    <row r="77" spans="1:59" ht="15.75">
      <c r="A77" s="1"/>
      <c r="B77" s="94"/>
      <c r="C77" s="98">
        <v>83</v>
      </c>
      <c r="D77" s="31"/>
      <c r="E77" s="31"/>
      <c r="F77" s="31"/>
      <c r="G77" s="100" t="str">
        <f t="shared" si="50"/>
        <v>v</v>
      </c>
      <c r="H77" s="149"/>
      <c r="I77" s="23"/>
      <c r="J77" s="2"/>
      <c r="K77" s="2"/>
      <c r="L77" s="24"/>
      <c r="M77" s="48"/>
      <c r="N77" s="6"/>
      <c r="O77" s="6"/>
      <c r="P77" s="6"/>
      <c r="Q77" s="49"/>
      <c r="R77" s="129">
        <f t="shared" si="51"/>
        <v>0</v>
      </c>
      <c r="S77" s="48"/>
      <c r="T77" s="6"/>
      <c r="U77" s="6"/>
      <c r="V77" s="6"/>
      <c r="W77" s="49"/>
      <c r="X77" s="129">
        <f t="shared" si="52"/>
        <v>0</v>
      </c>
      <c r="Y77" s="48"/>
      <c r="Z77" s="6"/>
      <c r="AA77" s="6"/>
      <c r="AB77" s="6"/>
      <c r="AC77" s="49"/>
      <c r="AD77" s="42">
        <f t="shared" si="53"/>
        <v>0</v>
      </c>
      <c r="AE77" s="48"/>
      <c r="AF77" s="6"/>
      <c r="AG77" s="6"/>
      <c r="AH77" s="6"/>
      <c r="AI77" s="49"/>
      <c r="AJ77" s="42">
        <f t="shared" si="54"/>
        <v>0</v>
      </c>
      <c r="AK77" s="112">
        <f t="shared" si="55"/>
        <v>0</v>
      </c>
      <c r="AL77" s="102">
        <f t="shared" si="56"/>
        <v>52</v>
      </c>
      <c r="AM77" s="72">
        <f t="shared" si="57"/>
        <v>0</v>
      </c>
      <c r="AN77" s="71">
        <f t="shared" si="58"/>
        <v>10</v>
      </c>
      <c r="AO77" s="72">
        <f t="shared" si="59"/>
        <v>0</v>
      </c>
      <c r="AP77" s="71">
        <f t="shared" si="60"/>
        <v>34</v>
      </c>
      <c r="AQ77" s="72">
        <f t="shared" si="61"/>
        <v>0</v>
      </c>
      <c r="AR77" s="118">
        <f t="shared" si="62"/>
        <v>10</v>
      </c>
      <c r="AS77" s="126">
        <f t="shared" si="63"/>
        <v>10</v>
      </c>
      <c r="AT77" s="122" t="str">
        <f t="shared" si="64"/>
        <v>10 v</v>
      </c>
      <c r="AU77" s="8"/>
      <c r="AV77" s="11"/>
      <c r="AW77" s="5" t="e">
        <f t="shared" si="68"/>
        <v>#N/A</v>
      </c>
      <c r="AX77" s="8"/>
      <c r="AY77" s="5" t="e">
        <f t="shared" si="69"/>
        <v>#N/A</v>
      </c>
      <c r="AZ77" s="8">
        <f>+AX77*1.001+AU77*1.0001</f>
        <v>0</v>
      </c>
      <c r="BA77" s="5">
        <f t="shared" si="65"/>
        <v>11</v>
      </c>
      <c r="BB77" s="32"/>
      <c r="BC77" s="3">
        <f t="shared" si="48"/>
        <v>0</v>
      </c>
      <c r="BD77" s="25">
        <f t="shared" si="66"/>
        <v>0</v>
      </c>
      <c r="BE77" s="25">
        <f t="shared" si="49"/>
        <v>0</v>
      </c>
      <c r="BF77" s="12">
        <f t="shared" si="67"/>
        <v>59</v>
      </c>
      <c r="BG77" s="32"/>
    </row>
    <row r="78" spans="1:59" ht="16.5" thickBot="1">
      <c r="A78" s="1"/>
      <c r="B78" s="94"/>
      <c r="C78" s="99">
        <v>84</v>
      </c>
      <c r="D78" s="56"/>
      <c r="E78" s="56"/>
      <c r="F78" s="56"/>
      <c r="G78" s="100" t="str">
        <f t="shared" si="50"/>
        <v>v</v>
      </c>
      <c r="H78" s="150"/>
      <c r="I78" s="45"/>
      <c r="J78" s="46"/>
      <c r="K78" s="46"/>
      <c r="L78" s="47"/>
      <c r="M78" s="51"/>
      <c r="N78" s="52"/>
      <c r="O78" s="52"/>
      <c r="P78" s="52"/>
      <c r="Q78" s="53"/>
      <c r="R78" s="130"/>
      <c r="S78" s="51"/>
      <c r="T78" s="52"/>
      <c r="U78" s="52"/>
      <c r="V78" s="52"/>
      <c r="W78" s="53"/>
      <c r="X78" s="130"/>
      <c r="Y78" s="51"/>
      <c r="Z78" s="52"/>
      <c r="AA78" s="52"/>
      <c r="AB78" s="52"/>
      <c r="AC78" s="53"/>
      <c r="AD78" s="107"/>
      <c r="AE78" s="51"/>
      <c r="AF78" s="52"/>
      <c r="AG78" s="52"/>
      <c r="AH78" s="52"/>
      <c r="AI78" s="53"/>
      <c r="AJ78" s="107"/>
      <c r="AK78" s="113"/>
      <c r="AL78" s="103"/>
      <c r="AM78" s="95">
        <f t="shared" si="57"/>
        <v>0</v>
      </c>
      <c r="AN78" s="96">
        <f t="shared" si="58"/>
        <v>10</v>
      </c>
      <c r="AO78" s="95">
        <f t="shared" si="59"/>
        <v>0</v>
      </c>
      <c r="AP78" s="96">
        <f t="shared" si="60"/>
        <v>34</v>
      </c>
      <c r="AQ78" s="95">
        <f t="shared" si="61"/>
        <v>0</v>
      </c>
      <c r="AR78" s="119">
        <f t="shared" si="62"/>
        <v>10</v>
      </c>
      <c r="AS78" s="127">
        <f t="shared" si="63"/>
        <v>10</v>
      </c>
      <c r="AT78" s="123" t="str">
        <f t="shared" si="64"/>
        <v>10 v</v>
      </c>
      <c r="AU78" s="25"/>
      <c r="AV78" s="11"/>
      <c r="AW78" s="27" t="e">
        <f t="shared" si="68"/>
        <v>#N/A</v>
      </c>
      <c r="AX78" s="25"/>
      <c r="AY78" s="5" t="e">
        <f t="shared" si="69"/>
        <v>#N/A</v>
      </c>
      <c r="AZ78" s="8">
        <f>+AX78+AU78</f>
        <v>0</v>
      </c>
      <c r="BA78" s="5">
        <f t="shared" si="65"/>
        <v>11</v>
      </c>
      <c r="BB78" s="32"/>
      <c r="BC78" s="3">
        <f t="shared" si="48"/>
        <v>0</v>
      </c>
      <c r="BD78" s="25">
        <f t="shared" si="66"/>
        <v>0</v>
      </c>
      <c r="BE78" s="25">
        <f t="shared" si="49"/>
        <v>0</v>
      </c>
      <c r="BF78" s="12">
        <f t="shared" si="67"/>
        <v>59</v>
      </c>
      <c r="BG78" s="32"/>
    </row>
    <row r="159" spans="49:54" ht="15.75">
      <c r="AW159" s="9" t="e">
        <f>+MAX(AW4:AW145)</f>
        <v>#N/A</v>
      </c>
      <c r="AY159" s="9" t="e">
        <f>+MAX(AY4:AY145)</f>
        <v>#N/A</v>
      </c>
      <c r="BA159" s="9">
        <f>+MAX(BA4:BA145)</f>
        <v>11</v>
      </c>
      <c r="BB159" s="9"/>
    </row>
  </sheetData>
  <sheetProtection/>
  <mergeCells count="54">
    <mergeCell ref="BH1:BH3"/>
    <mergeCell ref="BI1:BI3"/>
    <mergeCell ref="BJ1:BJ3"/>
    <mergeCell ref="AT2:AT3"/>
    <mergeCell ref="G1:G3"/>
    <mergeCell ref="A4:A7"/>
    <mergeCell ref="BG2:BG3"/>
    <mergeCell ref="BC1:BG1"/>
    <mergeCell ref="BB2:BB3"/>
    <mergeCell ref="AZ1:BB1"/>
    <mergeCell ref="AZ2:AZ3"/>
    <mergeCell ref="BA2:BA3"/>
    <mergeCell ref="Y1:AC2"/>
    <mergeCell ref="E1:E3"/>
    <mergeCell ref="B1:B3"/>
    <mergeCell ref="C1:C3"/>
    <mergeCell ref="H1:H3"/>
    <mergeCell ref="BF2:BF3"/>
    <mergeCell ref="AK1:AK3"/>
    <mergeCell ref="AL2:AL3"/>
    <mergeCell ref="BD2:BD3"/>
    <mergeCell ref="AJ1:AJ3"/>
    <mergeCell ref="BE2:BE3"/>
    <mergeCell ref="AX1:AY1"/>
    <mergeCell ref="A44:A47"/>
    <mergeCell ref="A48:A51"/>
    <mergeCell ref="BC2:BC3"/>
    <mergeCell ref="A56:A59"/>
    <mergeCell ref="AU2:AU3"/>
    <mergeCell ref="AV2:AV3"/>
    <mergeCell ref="AW2:AW3"/>
    <mergeCell ref="AX2:AX3"/>
    <mergeCell ref="AY2:AY3"/>
    <mergeCell ref="A32:A35"/>
    <mergeCell ref="A24:A27"/>
    <mergeCell ref="AE1:AI2"/>
    <mergeCell ref="A1:A3"/>
    <mergeCell ref="A36:A39"/>
    <mergeCell ref="A8:A11"/>
    <mergeCell ref="A12:A15"/>
    <mergeCell ref="A16:A19"/>
    <mergeCell ref="A20:A23"/>
    <mergeCell ref="AD1:AD3"/>
    <mergeCell ref="A28:A31"/>
    <mergeCell ref="A61:A67"/>
    <mergeCell ref="R1:R3"/>
    <mergeCell ref="X1:X3"/>
    <mergeCell ref="S1:W2"/>
    <mergeCell ref="M1:Q2"/>
    <mergeCell ref="I1:L3"/>
    <mergeCell ref="D1:D3"/>
    <mergeCell ref="F1:F3"/>
    <mergeCell ref="A52:A55"/>
    <mergeCell ref="A40:A43"/>
  </mergeCells>
  <conditionalFormatting sqref="AJ4:AK78 D41:E42 AZ4:AZ78 BC4:BE78 R4:R78 X4:X78 AD4:AD78 I4:L78 F41:F43 F6 D26:F28 D48:F54 D67:F75 D56:F57 D77:F78 D37:E38 D44:F46 D7:F7 D34:F35 D31:F32 D59:F65 AX4:AX78 AU4:AV78 AO4:AO78 AQ4:AQ78 AM4:AM78">
    <cfRule type="cellIs" priority="5" dxfId="0" operator="equal" stopIfTrue="1">
      <formula>0</formula>
    </cfRule>
  </conditionalFormatting>
  <conditionalFormatting sqref="AW4:AW78">
    <cfRule type="cellIs" priority="6" dxfId="0" operator="equal" stopIfTrue="1">
      <formula>$I$1</formula>
    </cfRule>
    <cfRule type="cellIs" priority="7" dxfId="5" operator="lessThan" stopIfTrue="1">
      <formula>4</formula>
    </cfRule>
  </conditionalFormatting>
  <conditionalFormatting sqref="AY4:AY78">
    <cfRule type="cellIs" priority="8" dxfId="0" operator="equal" stopIfTrue="1">
      <formula>$K$1</formula>
    </cfRule>
    <cfRule type="cellIs" priority="9" dxfId="5" operator="lessThan" stopIfTrue="1">
      <formula>4</formula>
    </cfRule>
  </conditionalFormatting>
  <conditionalFormatting sqref="BA4:BB78 BF4:BG78 AT4:AT78">
    <cfRule type="cellIs" priority="10" dxfId="0" operator="equal" stopIfTrue="1">
      <formula>$M$1</formula>
    </cfRule>
    <cfRule type="cellIs" priority="11" dxfId="5" operator="lessThan" stopIfTrue="1">
      <formula>4</formula>
    </cfRule>
  </conditionalFormatting>
  <conditionalFormatting sqref="AL79:AL146">
    <cfRule type="cellIs" priority="12" dxfId="0" operator="equal" stopIfTrue="1">
      <formula>$AL$1</formula>
    </cfRule>
  </conditionalFormatting>
  <conditionalFormatting sqref="AL4:AL78 BJ4:BJ13">
    <cfRule type="cellIs" priority="13" dxfId="0" operator="equal" stopIfTrue="1">
      <formula>$AL$1</formula>
    </cfRule>
    <cfRule type="cellIs" priority="14" dxfId="2" operator="between" stopIfTrue="1">
      <formula>0.9</formula>
      <formula>6.1</formula>
    </cfRule>
  </conditionalFormatting>
  <conditionalFormatting sqref="H4:H78">
    <cfRule type="cellIs" priority="15" dxfId="0" operator="equal" stopIfTrue="1">
      <formula>0</formula>
    </cfRule>
    <cfRule type="cellIs" priority="16" dxfId="2" operator="lessThan" stopIfTrue="1">
      <formula>1901</formula>
    </cfRule>
  </conditionalFormatting>
  <conditionalFormatting sqref="AN4:AN78">
    <cfRule type="cellIs" priority="17" dxfId="0" operator="equal" stopIfTrue="1">
      <formula>$M$1</formula>
    </cfRule>
    <cfRule type="cellIs" priority="18" dxfId="5" operator="lessThan" stopIfTrue="1">
      <formula>4</formula>
    </cfRule>
    <cfRule type="cellIs" priority="19" dxfId="0" operator="equal" stopIfTrue="1">
      <formula>MAX($BF$4:$BF$78)</formula>
    </cfRule>
  </conditionalFormatting>
  <conditionalFormatting sqref="AP4:AP78">
    <cfRule type="cellIs" priority="20" dxfId="0" operator="equal" stopIfTrue="1">
      <formula>$M$1</formula>
    </cfRule>
    <cfRule type="cellIs" priority="21" dxfId="5" operator="lessThan" stopIfTrue="1">
      <formula>4</formula>
    </cfRule>
    <cfRule type="cellIs" priority="22" dxfId="0" operator="equal" stopIfTrue="1">
      <formula>MAX($BH$4:$BH$78)</formula>
    </cfRule>
  </conditionalFormatting>
  <conditionalFormatting sqref="AR4:AR78">
    <cfRule type="cellIs" priority="23" dxfId="0" operator="equal" stopIfTrue="1">
      <formula>$M$1</formula>
    </cfRule>
    <cfRule type="cellIs" priority="24" dxfId="5" operator="lessThan" stopIfTrue="1">
      <formula>4</formula>
    </cfRule>
    <cfRule type="cellIs" priority="25" dxfId="0" operator="equal" stopIfTrue="1">
      <formula>MAX($BJ$4:$BJ$78)</formula>
    </cfRule>
  </conditionalFormatting>
  <conditionalFormatting sqref="AS4:AS78">
    <cfRule type="cellIs" priority="26" dxfId="0" operator="equal" stopIfTrue="1">
      <formula>$M$1</formula>
    </cfRule>
    <cfRule type="cellIs" priority="27" dxfId="5" operator="lessThan" stopIfTrue="1">
      <formula>4</formula>
    </cfRule>
    <cfRule type="cellIs" priority="28" dxfId="0" operator="equal" stopIfTrue="1">
      <formula>MAX($AS$4:$AS$78)</formula>
    </cfRule>
  </conditionalFormatting>
  <printOptions gridLines="1" horizontalCentered="1" verticalCentered="1"/>
  <pageMargins left="0.2755905511811024" right="0.31496062992125984" top="0.6299212598425197" bottom="0.984251968503937" header="0.2362204724409449" footer="0.1968503937007874"/>
  <pageSetup horizontalDpi="300" verticalDpi="300" orientation="landscape" paperSize="9" scale="78" r:id="rId1"/>
  <headerFooter alignWithMargins="0">
    <oddHeader xml:space="preserve">&amp;C&amp;"Arial,Bold"&amp;14Eesti Karikavõistlused 2006
harjutuses VSS, JKV, KOMB&amp;RTallinn, Männiku 3. juunil 2006 </oddHeader>
    <oddFooter>&amp;L&amp;14Tulejoone kohtunik&amp;CMärgijoone kohtunik&amp;RPeakohtunik</oddFooter>
  </headerFooter>
  <rowBreaks count="1" manualBreakCount="1">
    <brk id="38" max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159"/>
  <sheetViews>
    <sheetView zoomScale="83" zoomScaleNormal="83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0" sqref="F10"/>
    </sheetView>
  </sheetViews>
  <sheetFormatPr defaultColWidth="9.140625" defaultRowHeight="12.75"/>
  <cols>
    <col min="1" max="1" width="6.57421875" style="20" hidden="1" customWidth="1"/>
    <col min="2" max="2" width="6.7109375" style="16" hidden="1" customWidth="1"/>
    <col min="3" max="3" width="4.8515625" style="3" customWidth="1"/>
    <col min="4" max="4" width="19.421875" style="3" customWidth="1"/>
    <col min="5" max="5" width="21.421875" style="3" customWidth="1"/>
    <col min="6" max="6" width="22.28125" style="3" customWidth="1"/>
    <col min="7" max="7" width="3.7109375" style="14" customWidth="1"/>
    <col min="8" max="8" width="8.421875" style="14" customWidth="1"/>
    <col min="9" max="12" width="4.7109375" style="14" hidden="1" customWidth="1"/>
    <col min="13" max="17" width="3.57421875" style="14" hidden="1" customWidth="1"/>
    <col min="18" max="18" width="4.8515625" style="61" hidden="1" customWidth="1"/>
    <col min="19" max="22" width="3.57421875" style="14" hidden="1" customWidth="1"/>
    <col min="23" max="23" width="4.00390625" style="14" hidden="1" customWidth="1"/>
    <col min="24" max="24" width="5.421875" style="61" hidden="1" customWidth="1"/>
    <col min="25" max="29" width="4.00390625" style="14" hidden="1" customWidth="1"/>
    <col min="30" max="30" width="5.00390625" style="61" hidden="1" customWidth="1"/>
    <col min="31" max="35" width="4.00390625" style="14" hidden="1" customWidth="1"/>
    <col min="36" max="36" width="4.7109375" style="61" hidden="1" customWidth="1"/>
    <col min="37" max="37" width="8.00390625" style="61" hidden="1" customWidth="1"/>
    <col min="38" max="38" width="7.8515625" style="61" hidden="1" customWidth="1"/>
    <col min="39" max="39" width="7.57421875" style="4" customWidth="1"/>
    <col min="40" max="40" width="6.28125" style="7" customWidth="1"/>
    <col min="41" max="41" width="6.140625" style="40" customWidth="1"/>
    <col min="42" max="47" width="6.140625" style="3" hidden="1" customWidth="1"/>
    <col min="48" max="48" width="6.140625" style="37" hidden="1" customWidth="1"/>
    <col min="49" max="49" width="5.8515625" style="39" customWidth="1"/>
    <col min="50" max="50" width="6.421875" style="40" customWidth="1"/>
    <col min="51" max="51" width="6.8515625" style="43" bestFit="1" customWidth="1"/>
    <col min="52" max="52" width="9.28125" style="40" customWidth="1"/>
    <col min="53" max="58" width="4.140625" style="40" hidden="1" customWidth="1"/>
    <col min="59" max="59" width="3.57421875" style="40" bestFit="1" customWidth="1"/>
    <col min="60" max="60" width="9.28125" style="40" customWidth="1"/>
    <col min="61" max="61" width="6.00390625" style="40" customWidth="1"/>
    <col min="62" max="62" width="5.28125" style="40" bestFit="1" customWidth="1"/>
    <col min="63" max="63" width="5.28125" style="44" bestFit="1" customWidth="1"/>
    <col min="64" max="64" width="6.421875" style="40" customWidth="1"/>
    <col min="65" max="67" width="6.421875" style="40" hidden="1" customWidth="1"/>
    <col min="68" max="68" width="6.421875" style="3" hidden="1" customWidth="1"/>
    <col min="69" max="69" width="7.00390625" style="3" hidden="1" customWidth="1"/>
    <col min="70" max="70" width="6.8515625" style="3" hidden="1" customWidth="1"/>
    <col min="71" max="71" width="6.421875" style="40" hidden="1" customWidth="1"/>
    <col min="72" max="72" width="6.421875" style="40" customWidth="1"/>
    <col min="73" max="16384" width="9.140625" style="3" customWidth="1"/>
  </cols>
  <sheetData>
    <row r="1" spans="1:72" s="85" customFormat="1" ht="15.75">
      <c r="A1" s="170" t="s">
        <v>20</v>
      </c>
      <c r="B1" s="175" t="s">
        <v>19</v>
      </c>
      <c r="C1" s="217" t="s">
        <v>21</v>
      </c>
      <c r="D1" s="161" t="s">
        <v>43</v>
      </c>
      <c r="E1" s="197" t="s">
        <v>42</v>
      </c>
      <c r="F1" s="161" t="s">
        <v>11</v>
      </c>
      <c r="G1" s="220" t="s">
        <v>40</v>
      </c>
      <c r="H1" s="161" t="s">
        <v>22</v>
      </c>
      <c r="I1" s="161" t="s">
        <v>6</v>
      </c>
      <c r="J1" s="161"/>
      <c r="K1" s="161"/>
      <c r="L1" s="161"/>
      <c r="M1" s="161" t="s">
        <v>7</v>
      </c>
      <c r="N1" s="161"/>
      <c r="O1" s="161"/>
      <c r="P1" s="161"/>
      <c r="Q1" s="161"/>
      <c r="R1" s="202" t="s">
        <v>159</v>
      </c>
      <c r="S1" s="161" t="s">
        <v>8</v>
      </c>
      <c r="T1" s="161"/>
      <c r="U1" s="161"/>
      <c r="V1" s="161"/>
      <c r="W1" s="161"/>
      <c r="X1" s="202" t="s">
        <v>8</v>
      </c>
      <c r="Y1" s="161" t="s">
        <v>9</v>
      </c>
      <c r="Z1" s="161"/>
      <c r="AA1" s="161"/>
      <c r="AB1" s="161"/>
      <c r="AC1" s="161"/>
      <c r="AD1" s="202" t="s">
        <v>158</v>
      </c>
      <c r="AE1" s="161" t="s">
        <v>10</v>
      </c>
      <c r="AF1" s="161"/>
      <c r="AG1" s="161"/>
      <c r="AH1" s="161"/>
      <c r="AI1" s="161"/>
      <c r="AJ1" s="202" t="s">
        <v>10</v>
      </c>
      <c r="AK1" s="202" t="s">
        <v>39</v>
      </c>
      <c r="AL1" s="88">
        <f>+MAX(AL4:AL144)</f>
        <v>52</v>
      </c>
      <c r="AM1" s="140" t="s">
        <v>33</v>
      </c>
      <c r="AN1" s="141"/>
      <c r="AO1" s="89"/>
      <c r="AP1" s="141"/>
      <c r="AQ1" s="141"/>
      <c r="AR1" s="141"/>
      <c r="AS1" s="141"/>
      <c r="AT1" s="141"/>
      <c r="AU1" s="141"/>
      <c r="AV1" s="141"/>
      <c r="AW1" s="211" t="s">
        <v>4</v>
      </c>
      <c r="AX1" s="211"/>
      <c r="AY1" s="216" t="s">
        <v>23</v>
      </c>
      <c r="AZ1" s="216"/>
      <c r="BA1" s="142"/>
      <c r="BB1" s="142"/>
      <c r="BC1" s="142"/>
      <c r="BD1" s="142"/>
      <c r="BE1" s="142"/>
      <c r="BF1" s="142"/>
      <c r="BG1" s="142"/>
      <c r="BH1" s="142"/>
      <c r="BI1" s="211" t="s">
        <v>18</v>
      </c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5"/>
    </row>
    <row r="2" spans="1:72" s="85" customFormat="1" ht="20.25" customHeight="1">
      <c r="A2" s="170"/>
      <c r="B2" s="175"/>
      <c r="C2" s="218"/>
      <c r="D2" s="154"/>
      <c r="E2" s="198"/>
      <c r="F2" s="154"/>
      <c r="G2" s="221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203"/>
      <c r="S2" s="154"/>
      <c r="T2" s="154"/>
      <c r="U2" s="154"/>
      <c r="V2" s="154"/>
      <c r="W2" s="154"/>
      <c r="X2" s="203"/>
      <c r="Y2" s="154"/>
      <c r="Z2" s="154"/>
      <c r="AA2" s="154"/>
      <c r="AB2" s="154"/>
      <c r="AC2" s="154"/>
      <c r="AD2" s="203"/>
      <c r="AE2" s="154"/>
      <c r="AF2" s="154"/>
      <c r="AG2" s="154"/>
      <c r="AH2" s="154"/>
      <c r="AI2" s="154"/>
      <c r="AJ2" s="203"/>
      <c r="AK2" s="203"/>
      <c r="AL2" s="203" t="s">
        <v>12</v>
      </c>
      <c r="AM2" s="205" t="s">
        <v>3</v>
      </c>
      <c r="AN2" s="207" t="s">
        <v>13</v>
      </c>
      <c r="AO2" s="209" t="s">
        <v>0</v>
      </c>
      <c r="AP2" s="62"/>
      <c r="AQ2" s="62"/>
      <c r="AR2" s="62"/>
      <c r="AS2" s="62"/>
      <c r="AT2" s="62"/>
      <c r="AU2" s="62"/>
      <c r="AV2" s="62"/>
      <c r="AW2" s="205" t="s">
        <v>3</v>
      </c>
      <c r="AX2" s="209" t="s">
        <v>0</v>
      </c>
      <c r="AY2" s="209" t="s">
        <v>14</v>
      </c>
      <c r="AZ2" s="203" t="s">
        <v>2</v>
      </c>
      <c r="BA2" s="63"/>
      <c r="BB2" s="63"/>
      <c r="BC2" s="63"/>
      <c r="BD2" s="63"/>
      <c r="BE2" s="63"/>
      <c r="BF2" s="63"/>
      <c r="BG2" s="63"/>
      <c r="BH2" s="203" t="s">
        <v>26</v>
      </c>
      <c r="BI2" s="203" t="s">
        <v>37</v>
      </c>
      <c r="BJ2" s="209" t="s">
        <v>1</v>
      </c>
      <c r="BK2" s="209" t="s">
        <v>16</v>
      </c>
      <c r="BL2" s="203" t="s">
        <v>17</v>
      </c>
      <c r="BM2" s="63"/>
      <c r="BN2" s="63"/>
      <c r="BO2" s="63"/>
      <c r="BP2" s="65"/>
      <c r="BQ2" s="65"/>
      <c r="BR2" s="65"/>
      <c r="BS2" s="63"/>
      <c r="BT2" s="213" t="s">
        <v>26</v>
      </c>
    </row>
    <row r="3" spans="1:72" s="85" customFormat="1" ht="34.5" customHeight="1" thickBot="1">
      <c r="A3" s="170"/>
      <c r="B3" s="175"/>
      <c r="C3" s="219"/>
      <c r="D3" s="165"/>
      <c r="E3" s="199"/>
      <c r="F3" s="165"/>
      <c r="G3" s="222"/>
      <c r="H3" s="165"/>
      <c r="I3" s="165"/>
      <c r="J3" s="165"/>
      <c r="K3" s="165"/>
      <c r="L3" s="165"/>
      <c r="M3" s="90">
        <v>1</v>
      </c>
      <c r="N3" s="90">
        <v>2</v>
      </c>
      <c r="O3" s="90">
        <v>3</v>
      </c>
      <c r="P3" s="90">
        <v>4</v>
      </c>
      <c r="Q3" s="90">
        <v>5</v>
      </c>
      <c r="R3" s="204"/>
      <c r="S3" s="90">
        <v>1</v>
      </c>
      <c r="T3" s="90">
        <v>2</v>
      </c>
      <c r="U3" s="90">
        <v>3</v>
      </c>
      <c r="V3" s="90">
        <v>4</v>
      </c>
      <c r="W3" s="90">
        <v>5</v>
      </c>
      <c r="X3" s="204"/>
      <c r="Y3" s="90">
        <v>1</v>
      </c>
      <c r="Z3" s="90">
        <v>2</v>
      </c>
      <c r="AA3" s="90">
        <v>3</v>
      </c>
      <c r="AB3" s="90">
        <v>4</v>
      </c>
      <c r="AC3" s="90">
        <v>5</v>
      </c>
      <c r="AD3" s="204"/>
      <c r="AE3" s="90">
        <v>1</v>
      </c>
      <c r="AF3" s="90">
        <v>2</v>
      </c>
      <c r="AG3" s="90">
        <v>3</v>
      </c>
      <c r="AH3" s="90">
        <v>4</v>
      </c>
      <c r="AI3" s="90">
        <v>5</v>
      </c>
      <c r="AJ3" s="204"/>
      <c r="AK3" s="204"/>
      <c r="AL3" s="204"/>
      <c r="AM3" s="206"/>
      <c r="AN3" s="208"/>
      <c r="AO3" s="210"/>
      <c r="AP3" s="143" t="s">
        <v>25</v>
      </c>
      <c r="AQ3" s="143" t="s">
        <v>35</v>
      </c>
      <c r="AR3" s="143" t="s">
        <v>36</v>
      </c>
      <c r="AS3" s="143" t="s">
        <v>35</v>
      </c>
      <c r="AT3" s="143" t="s">
        <v>24</v>
      </c>
      <c r="AU3" s="143" t="s">
        <v>35</v>
      </c>
      <c r="AV3" s="143" t="s">
        <v>34</v>
      </c>
      <c r="AW3" s="206"/>
      <c r="AX3" s="210"/>
      <c r="AY3" s="210"/>
      <c r="AZ3" s="204"/>
      <c r="BA3" s="91" t="s">
        <v>25</v>
      </c>
      <c r="BB3" s="91" t="s">
        <v>38</v>
      </c>
      <c r="BC3" s="91" t="s">
        <v>36</v>
      </c>
      <c r="BD3" s="91" t="s">
        <v>35</v>
      </c>
      <c r="BE3" s="144" t="s">
        <v>24</v>
      </c>
      <c r="BF3" s="91" t="s">
        <v>35</v>
      </c>
      <c r="BG3" s="91"/>
      <c r="BH3" s="204"/>
      <c r="BI3" s="204"/>
      <c r="BJ3" s="210"/>
      <c r="BK3" s="210"/>
      <c r="BL3" s="204"/>
      <c r="BM3" s="91" t="s">
        <v>25</v>
      </c>
      <c r="BN3" s="91" t="s">
        <v>38</v>
      </c>
      <c r="BO3" s="91" t="s">
        <v>36</v>
      </c>
      <c r="BP3" s="145" t="s">
        <v>35</v>
      </c>
      <c r="BQ3" s="145" t="s">
        <v>24</v>
      </c>
      <c r="BR3" s="145" t="s">
        <v>35</v>
      </c>
      <c r="BS3" s="91"/>
      <c r="BT3" s="214"/>
    </row>
    <row r="4" spans="1:72" ht="15.75">
      <c r="A4" s="212">
        <v>0.40277777777777773</v>
      </c>
      <c r="B4" s="19">
        <v>3</v>
      </c>
      <c r="C4" s="10">
        <v>16</v>
      </c>
      <c r="D4" s="10" t="s">
        <v>56</v>
      </c>
      <c r="E4" s="10" t="s">
        <v>106</v>
      </c>
      <c r="F4" s="10" t="s">
        <v>148</v>
      </c>
      <c r="G4" s="10" t="s">
        <v>36</v>
      </c>
      <c r="H4" s="79">
        <v>1987</v>
      </c>
      <c r="I4" s="10"/>
      <c r="J4" s="10"/>
      <c r="K4" s="10"/>
      <c r="L4" s="10"/>
      <c r="M4" s="58">
        <f>+VSS!M16</f>
        <v>10</v>
      </c>
      <c r="N4" s="58">
        <f>+VSS!N16</f>
        <v>9</v>
      </c>
      <c r="O4" s="58">
        <f>+VSS!O16</f>
        <v>9</v>
      </c>
      <c r="P4" s="58">
        <f>+VSS!P16</f>
        <v>8</v>
      </c>
      <c r="Q4" s="58">
        <f>+VSS!Q16</f>
        <v>5</v>
      </c>
      <c r="R4" s="80">
        <f aca="true" t="shared" si="0" ref="R4:R35">+SUM(M4:Q4)</f>
        <v>41</v>
      </c>
      <c r="S4" s="58">
        <f>+VSS!S16</f>
        <v>10</v>
      </c>
      <c r="T4" s="58">
        <f>+VSS!T16</f>
        <v>10</v>
      </c>
      <c r="U4" s="58">
        <f>+VSS!U16</f>
        <v>10</v>
      </c>
      <c r="V4" s="58">
        <f>+VSS!V16</f>
        <v>10</v>
      </c>
      <c r="W4" s="58">
        <f>+VSS!W16</f>
        <v>9</v>
      </c>
      <c r="X4" s="80">
        <f aca="true" t="shared" si="1" ref="X4:X35">+SUM(S4:W4)</f>
        <v>49</v>
      </c>
      <c r="Y4" s="58">
        <f>+VSS!Y16</f>
        <v>10</v>
      </c>
      <c r="Z4" s="58">
        <f>+VSS!Z16</f>
        <v>10</v>
      </c>
      <c r="AA4" s="58">
        <f>+VSS!AA16</f>
        <v>10</v>
      </c>
      <c r="AB4" s="58">
        <f>+VSS!AB16</f>
        <v>10</v>
      </c>
      <c r="AC4" s="58">
        <f>+VSS!AC16</f>
        <v>10</v>
      </c>
      <c r="AD4" s="80">
        <f aca="true" t="shared" si="2" ref="AD4:AD35">+SUM(Y4:AC4)</f>
        <v>50</v>
      </c>
      <c r="AE4" s="58">
        <f>+VSS!AE16</f>
        <v>10</v>
      </c>
      <c r="AF4" s="58">
        <f>+VSS!AF16</f>
        <v>10</v>
      </c>
      <c r="AG4" s="58">
        <f>+VSS!AG16</f>
        <v>10</v>
      </c>
      <c r="AH4" s="58">
        <f>+VSS!AH16</f>
        <v>10</v>
      </c>
      <c r="AI4" s="58">
        <f>+VSS!AI16</f>
        <v>8</v>
      </c>
      <c r="AJ4" s="80">
        <f aca="true" t="shared" si="3" ref="AJ4:AJ35">+SUM(AE4:AI4)</f>
        <v>48</v>
      </c>
      <c r="AK4" s="81">
        <f aca="true" t="shared" si="4" ref="AK4:AK35">+R4*1.0000001+X4*1.000001+AD4*1.00001+AJ4</f>
        <v>188.0005531</v>
      </c>
      <c r="AL4" s="80">
        <f aca="true" t="shared" si="5" ref="AL4:AL35">RANK(AK4,AK$4:AK$144)</f>
        <v>12</v>
      </c>
      <c r="AM4" s="79">
        <v>24</v>
      </c>
      <c r="AN4" s="132"/>
      <c r="AO4" s="80">
        <f aca="true" t="shared" si="6" ref="AO4:AO35">RANK(AM4,AM$4:AM$144)</f>
        <v>1</v>
      </c>
      <c r="AP4" s="133"/>
      <c r="AQ4" s="133"/>
      <c r="AR4" s="133"/>
      <c r="AS4" s="133"/>
      <c r="AT4" s="133"/>
      <c r="AU4" s="133"/>
      <c r="AV4" s="133"/>
      <c r="AW4" s="134">
        <v>20</v>
      </c>
      <c r="AX4" s="80">
        <f aca="true" t="shared" si="7" ref="AX4:AX35">RANK(AW4,AW$4:AW$144)</f>
        <v>2</v>
      </c>
      <c r="AY4" s="135">
        <f aca="true" t="shared" si="8" ref="AY4:AY28">+AW4+AM4-AN4/100000+AM4*0.0001</f>
        <v>44.0024</v>
      </c>
      <c r="AZ4" s="83">
        <f aca="true" t="shared" si="9" ref="AZ4:AZ35">RANK(AY4,AY$4:AY$145)</f>
        <v>1</v>
      </c>
      <c r="BA4" s="82">
        <f aca="true" t="shared" si="10" ref="BA4:BA35">+IF($G4=BA$3,$AY4,0)</f>
        <v>0</v>
      </c>
      <c r="BB4" s="83">
        <f aca="true" t="shared" si="11" ref="BB4:BB35">RANK(BA4,BA$4:BA$145)</f>
        <v>9</v>
      </c>
      <c r="BC4" s="82">
        <f aca="true" t="shared" si="12" ref="BC4:BC35">+IF($G4=BC$3,$AY4,0)</f>
        <v>44.0024</v>
      </c>
      <c r="BD4" s="83">
        <f aca="true" t="shared" si="13" ref="BD4:BD35">RANK(BC4,BC$4:BC$145)</f>
        <v>1</v>
      </c>
      <c r="BE4" s="136">
        <f aca="true" t="shared" si="14" ref="BE4:BE35">+IF($G4=BE$3,$AY4,0)</f>
        <v>0</v>
      </c>
      <c r="BF4" s="83">
        <f aca="true" t="shared" si="15" ref="BF4:BF35">RANK(BE4,BE$4:BE$145)</f>
        <v>4</v>
      </c>
      <c r="BG4" s="83">
        <f aca="true" t="shared" si="16" ref="BG4:BG35">+IF(BA4&gt;0,BB4,(IF(BC4&gt;0,BD4,BF4)))</f>
        <v>1</v>
      </c>
      <c r="BH4" s="87" t="str">
        <f aca="true" t="shared" si="17" ref="BH4:BH35">CONCATENATE(BG4," ",G4)</f>
        <v>1 s</v>
      </c>
      <c r="BI4" s="151">
        <f aca="true" t="shared" si="18" ref="BI4:BI35">+AY4*4</f>
        <v>176.0096</v>
      </c>
      <c r="BJ4" s="137">
        <v>193.0005446</v>
      </c>
      <c r="BK4" s="138">
        <f aca="true" t="shared" si="19" ref="BK4:BK35">+BJ4+BI4</f>
        <v>369.0101446</v>
      </c>
      <c r="BL4" s="83">
        <f aca="true" t="shared" si="20" ref="BL4:BL35">RANK(BK4,BK$4:BK$145)</f>
        <v>1</v>
      </c>
      <c r="BM4" s="82">
        <f aca="true" t="shared" si="21" ref="BM4:BM35">+IF($G4=BM$3,$BK4,0)</f>
        <v>0</v>
      </c>
      <c r="BN4" s="83">
        <f aca="true" t="shared" si="22" ref="BN4:BN35">RANK(BM4,BM$4:BM$145)</f>
        <v>10</v>
      </c>
      <c r="BO4" s="82">
        <f aca="true" t="shared" si="23" ref="BO4:BO35">+IF($G4=BO$3,$BK4,0)</f>
        <v>369.0101446</v>
      </c>
      <c r="BP4" s="139">
        <f aca="true" t="shared" si="24" ref="BP4:BP35">RANK(BO4,BO$4:BO$145)</f>
        <v>1</v>
      </c>
      <c r="BQ4" s="133">
        <f aca="true" t="shared" si="25" ref="BQ4:BQ35">+IF($G4=BQ$3,$BK4,0)</f>
        <v>0</v>
      </c>
      <c r="BR4" s="139">
        <f aca="true" t="shared" si="26" ref="BR4:BR35">RANK(BQ4,BQ$4:BQ$145)</f>
        <v>11</v>
      </c>
      <c r="BS4" s="83">
        <f aca="true" t="shared" si="27" ref="BS4:BS35">+IF(BM4&gt;0,BN4,(IF(BO4&gt;0,BP4,BR4)))</f>
        <v>1</v>
      </c>
      <c r="BT4" s="87" t="str">
        <f aca="true" t="shared" si="28" ref="BT4:BT35">CONCATENATE(BS4," ",G4)</f>
        <v>1 s</v>
      </c>
    </row>
    <row r="5" spans="1:72" ht="15.75">
      <c r="A5" s="200"/>
      <c r="B5" s="18">
        <v>4</v>
      </c>
      <c r="C5" s="2">
        <v>7</v>
      </c>
      <c r="D5" s="2" t="s">
        <v>50</v>
      </c>
      <c r="E5" s="10" t="s">
        <v>102</v>
      </c>
      <c r="F5" s="2" t="s">
        <v>147</v>
      </c>
      <c r="G5" s="10" t="s">
        <v>25</v>
      </c>
      <c r="H5" s="34">
        <v>1989</v>
      </c>
      <c r="I5" s="2"/>
      <c r="J5" s="2"/>
      <c r="K5" s="2"/>
      <c r="L5" s="2"/>
      <c r="M5" s="6">
        <f>+VSS!M10</f>
        <v>10</v>
      </c>
      <c r="N5" s="6">
        <f>+VSS!N10</f>
        <v>10</v>
      </c>
      <c r="O5" s="6">
        <f>+VSS!O10</f>
        <v>10</v>
      </c>
      <c r="P5" s="6">
        <f>+VSS!P10</f>
        <v>8</v>
      </c>
      <c r="Q5" s="6">
        <f>+VSS!Q10</f>
        <v>5</v>
      </c>
      <c r="R5" s="64">
        <f t="shared" si="0"/>
        <v>43</v>
      </c>
      <c r="S5" s="6">
        <f>+VSS!S10</f>
        <v>10</v>
      </c>
      <c r="T5" s="6">
        <f>+VSS!T10</f>
        <v>10</v>
      </c>
      <c r="U5" s="6">
        <f>+VSS!U10</f>
        <v>10</v>
      </c>
      <c r="V5" s="6">
        <f>+VSS!V10</f>
        <v>10</v>
      </c>
      <c r="W5" s="6">
        <f>+VSS!W10</f>
        <v>9</v>
      </c>
      <c r="X5" s="64">
        <f t="shared" si="1"/>
        <v>49</v>
      </c>
      <c r="Y5" s="6">
        <f>+VSS!Y10</f>
        <v>10</v>
      </c>
      <c r="Z5" s="6">
        <f>+VSS!Z10</f>
        <v>10</v>
      </c>
      <c r="AA5" s="6">
        <f>+VSS!AA10</f>
        <v>10</v>
      </c>
      <c r="AB5" s="6">
        <f>+VSS!AB10</f>
        <v>10</v>
      </c>
      <c r="AC5" s="6">
        <f>+VSS!AC10</f>
        <v>10</v>
      </c>
      <c r="AD5" s="64">
        <f t="shared" si="2"/>
        <v>50</v>
      </c>
      <c r="AE5" s="6">
        <f>+VSS!AE10</f>
        <v>10</v>
      </c>
      <c r="AF5" s="6">
        <f>+VSS!AF10</f>
        <v>10</v>
      </c>
      <c r="AG5" s="6">
        <f>+VSS!AG10</f>
        <v>10</v>
      </c>
      <c r="AH5" s="6">
        <f>+VSS!AH10</f>
        <v>10</v>
      </c>
      <c r="AI5" s="6">
        <f>+VSS!AI10</f>
        <v>10</v>
      </c>
      <c r="AJ5" s="64">
        <f t="shared" si="3"/>
        <v>50</v>
      </c>
      <c r="AK5" s="66">
        <f t="shared" si="4"/>
        <v>192.00055329999998</v>
      </c>
      <c r="AL5" s="64">
        <f t="shared" si="5"/>
        <v>6</v>
      </c>
      <c r="AM5" s="34">
        <v>23</v>
      </c>
      <c r="AN5" s="67">
        <v>4</v>
      </c>
      <c r="AO5" s="64">
        <f t="shared" si="6"/>
        <v>2</v>
      </c>
      <c r="AP5" s="68"/>
      <c r="AQ5" s="68"/>
      <c r="AR5" s="68"/>
      <c r="AS5" s="68"/>
      <c r="AT5" s="68"/>
      <c r="AU5" s="68"/>
      <c r="AV5" s="68"/>
      <c r="AW5" s="69">
        <v>18</v>
      </c>
      <c r="AX5" s="64">
        <f t="shared" si="7"/>
        <v>5</v>
      </c>
      <c r="AY5" s="135">
        <f t="shared" si="8"/>
        <v>41.00226</v>
      </c>
      <c r="AZ5" s="71">
        <f t="shared" si="9"/>
        <v>2</v>
      </c>
      <c r="BA5" s="72">
        <f t="shared" si="10"/>
        <v>41.00226</v>
      </c>
      <c r="BB5" s="71">
        <f t="shared" si="11"/>
        <v>1</v>
      </c>
      <c r="BC5" s="72">
        <f t="shared" si="12"/>
        <v>0</v>
      </c>
      <c r="BD5" s="71">
        <f t="shared" si="13"/>
        <v>22</v>
      </c>
      <c r="BE5" s="73">
        <f t="shared" si="14"/>
        <v>0</v>
      </c>
      <c r="BF5" s="71">
        <f t="shared" si="15"/>
        <v>4</v>
      </c>
      <c r="BG5" s="71">
        <f t="shared" si="16"/>
        <v>1</v>
      </c>
      <c r="BH5" s="74" t="str">
        <f t="shared" si="17"/>
        <v>1 j</v>
      </c>
      <c r="BI5" s="75">
        <f t="shared" si="18"/>
        <v>164.00904</v>
      </c>
      <c r="BJ5" s="75">
        <v>189.00055129999998</v>
      </c>
      <c r="BK5" s="138">
        <f t="shared" si="19"/>
        <v>353.0095913</v>
      </c>
      <c r="BL5" s="71">
        <f t="shared" si="20"/>
        <v>2</v>
      </c>
      <c r="BM5" s="72">
        <f t="shared" si="21"/>
        <v>353.0095913</v>
      </c>
      <c r="BN5" s="71">
        <f t="shared" si="22"/>
        <v>1</v>
      </c>
      <c r="BO5" s="72">
        <f t="shared" si="23"/>
        <v>0</v>
      </c>
      <c r="BP5" s="76">
        <f t="shared" si="24"/>
        <v>38</v>
      </c>
      <c r="BQ5" s="68">
        <f t="shared" si="25"/>
        <v>0</v>
      </c>
      <c r="BR5" s="76">
        <f t="shared" si="26"/>
        <v>11</v>
      </c>
      <c r="BS5" s="71">
        <f t="shared" si="27"/>
        <v>1</v>
      </c>
      <c r="BT5" s="74" t="str">
        <f t="shared" si="28"/>
        <v>1 j</v>
      </c>
    </row>
    <row r="6" spans="1:72" ht="15.75">
      <c r="A6" s="200"/>
      <c r="B6" s="19">
        <v>5</v>
      </c>
      <c r="C6" s="2">
        <v>29</v>
      </c>
      <c r="D6" s="2" t="s">
        <v>69</v>
      </c>
      <c r="E6" s="10" t="s">
        <v>119</v>
      </c>
      <c r="F6" s="2" t="s">
        <v>147</v>
      </c>
      <c r="G6" s="10" t="s">
        <v>36</v>
      </c>
      <c r="H6" s="34">
        <v>1964</v>
      </c>
      <c r="I6" s="2"/>
      <c r="J6" s="2"/>
      <c r="K6" s="2"/>
      <c r="L6" s="2"/>
      <c r="M6" s="6">
        <f>+VSS!M29</f>
        <v>10</v>
      </c>
      <c r="N6" s="6">
        <f>+VSS!N29</f>
        <v>9</v>
      </c>
      <c r="O6" s="6">
        <f>+VSS!O29</f>
        <v>9</v>
      </c>
      <c r="P6" s="6">
        <f>+VSS!P29</f>
        <v>9</v>
      </c>
      <c r="Q6" s="6">
        <f>+VSS!Q29</f>
        <v>9</v>
      </c>
      <c r="R6" s="64">
        <f t="shared" si="0"/>
        <v>46</v>
      </c>
      <c r="S6" s="6">
        <f>+VSS!S29</f>
        <v>10</v>
      </c>
      <c r="T6" s="6">
        <f>+VSS!T29</f>
        <v>10</v>
      </c>
      <c r="U6" s="6">
        <f>+VSS!U29</f>
        <v>9</v>
      </c>
      <c r="V6" s="6">
        <f>+VSS!V29</f>
        <v>3</v>
      </c>
      <c r="W6" s="6">
        <f>+VSS!W29</f>
        <v>0</v>
      </c>
      <c r="X6" s="64">
        <f t="shared" si="1"/>
        <v>32</v>
      </c>
      <c r="Y6" s="6">
        <f>+VSS!Y29</f>
        <v>10</v>
      </c>
      <c r="Z6" s="6">
        <f>+VSS!Z29</f>
        <v>10</v>
      </c>
      <c r="AA6" s="6">
        <f>+VSS!AA29</f>
        <v>10</v>
      </c>
      <c r="AB6" s="6">
        <f>+VSS!AB29</f>
        <v>10</v>
      </c>
      <c r="AC6" s="6">
        <f>+VSS!AC29</f>
        <v>8</v>
      </c>
      <c r="AD6" s="64">
        <f t="shared" si="2"/>
        <v>48</v>
      </c>
      <c r="AE6" s="6">
        <f>+VSS!AE29</f>
        <v>10</v>
      </c>
      <c r="AF6" s="6">
        <f>+VSS!AF29</f>
        <v>10</v>
      </c>
      <c r="AG6" s="6">
        <f>+VSS!AG29</f>
        <v>10</v>
      </c>
      <c r="AH6" s="6">
        <f>+VSS!AH29</f>
        <v>9</v>
      </c>
      <c r="AI6" s="6">
        <f>+VSS!AI29</f>
        <v>9</v>
      </c>
      <c r="AJ6" s="64">
        <f t="shared" si="3"/>
        <v>48</v>
      </c>
      <c r="AK6" s="66">
        <f t="shared" si="4"/>
        <v>174.0005166</v>
      </c>
      <c r="AL6" s="64">
        <f t="shared" si="5"/>
        <v>26</v>
      </c>
      <c r="AM6" s="34">
        <v>21</v>
      </c>
      <c r="AN6" s="67">
        <v>4</v>
      </c>
      <c r="AO6" s="64">
        <f t="shared" si="6"/>
        <v>3</v>
      </c>
      <c r="AP6" s="68"/>
      <c r="AQ6" s="68"/>
      <c r="AR6" s="68"/>
      <c r="AS6" s="68"/>
      <c r="AT6" s="68"/>
      <c r="AU6" s="68"/>
      <c r="AV6" s="68"/>
      <c r="AW6" s="69">
        <v>17</v>
      </c>
      <c r="AX6" s="64">
        <f t="shared" si="7"/>
        <v>7</v>
      </c>
      <c r="AY6" s="135">
        <f t="shared" si="8"/>
        <v>38.00206</v>
      </c>
      <c r="AZ6" s="71">
        <f t="shared" si="9"/>
        <v>5</v>
      </c>
      <c r="BA6" s="72">
        <f t="shared" si="10"/>
        <v>0</v>
      </c>
      <c r="BB6" s="71">
        <f t="shared" si="11"/>
        <v>9</v>
      </c>
      <c r="BC6" s="72">
        <f t="shared" si="12"/>
        <v>38.00206</v>
      </c>
      <c r="BD6" s="71">
        <f t="shared" si="13"/>
        <v>4</v>
      </c>
      <c r="BE6" s="73">
        <f t="shared" si="14"/>
        <v>0</v>
      </c>
      <c r="BF6" s="71">
        <f t="shared" si="15"/>
        <v>4</v>
      </c>
      <c r="BG6" s="71">
        <f t="shared" si="16"/>
        <v>4</v>
      </c>
      <c r="BH6" s="74" t="str">
        <f t="shared" si="17"/>
        <v>4 s</v>
      </c>
      <c r="BI6" s="75">
        <f t="shared" si="18"/>
        <v>152.00824</v>
      </c>
      <c r="BJ6" s="75">
        <v>195.0005537</v>
      </c>
      <c r="BK6" s="138">
        <f t="shared" si="19"/>
        <v>347.0087937</v>
      </c>
      <c r="BL6" s="71">
        <f t="shared" si="20"/>
        <v>3</v>
      </c>
      <c r="BM6" s="72">
        <f t="shared" si="21"/>
        <v>0</v>
      </c>
      <c r="BN6" s="71">
        <f t="shared" si="22"/>
        <v>10</v>
      </c>
      <c r="BO6" s="72">
        <f t="shared" si="23"/>
        <v>347.0087937</v>
      </c>
      <c r="BP6" s="76">
        <f t="shared" si="24"/>
        <v>2</v>
      </c>
      <c r="BQ6" s="68">
        <f t="shared" si="25"/>
        <v>0</v>
      </c>
      <c r="BR6" s="76">
        <f t="shared" si="26"/>
        <v>11</v>
      </c>
      <c r="BS6" s="71">
        <f t="shared" si="27"/>
        <v>2</v>
      </c>
      <c r="BT6" s="74" t="str">
        <f t="shared" si="28"/>
        <v>2 s</v>
      </c>
    </row>
    <row r="7" spans="1:72" ht="15.75">
      <c r="A7" s="200"/>
      <c r="B7" s="18">
        <v>6</v>
      </c>
      <c r="C7" s="2">
        <v>28</v>
      </c>
      <c r="D7" s="2" t="s">
        <v>68</v>
      </c>
      <c r="E7" s="10" t="s">
        <v>118</v>
      </c>
      <c r="F7" s="2" t="s">
        <v>148</v>
      </c>
      <c r="G7" s="10" t="s">
        <v>36</v>
      </c>
      <c r="H7" s="34">
        <v>1957</v>
      </c>
      <c r="I7" s="2"/>
      <c r="J7" s="2"/>
      <c r="K7" s="2"/>
      <c r="L7" s="2"/>
      <c r="M7" s="6">
        <f>+VSS!M28</f>
        <v>10</v>
      </c>
      <c r="N7" s="6">
        <f>+VSS!N28</f>
        <v>9</v>
      </c>
      <c r="O7" s="6">
        <f>+VSS!O28</f>
        <v>8</v>
      </c>
      <c r="P7" s="6">
        <f>+VSS!P28</f>
        <v>8</v>
      </c>
      <c r="Q7" s="6">
        <f>+VSS!Q28</f>
        <v>8</v>
      </c>
      <c r="R7" s="64">
        <f t="shared" si="0"/>
        <v>43</v>
      </c>
      <c r="S7" s="6">
        <f>+VSS!S28</f>
        <v>10</v>
      </c>
      <c r="T7" s="6">
        <f>+VSS!T28</f>
        <v>9</v>
      </c>
      <c r="U7" s="6">
        <f>+VSS!U28</f>
        <v>9</v>
      </c>
      <c r="V7" s="6">
        <f>+VSS!V28</f>
        <v>3</v>
      </c>
      <c r="W7" s="6">
        <f>+VSS!W28</f>
        <v>3</v>
      </c>
      <c r="X7" s="64">
        <f t="shared" si="1"/>
        <v>34</v>
      </c>
      <c r="Y7" s="6">
        <f>+VSS!Y28</f>
        <v>10</v>
      </c>
      <c r="Z7" s="6">
        <f>+VSS!Z28</f>
        <v>10</v>
      </c>
      <c r="AA7" s="6">
        <f>+VSS!AA28</f>
        <v>10</v>
      </c>
      <c r="AB7" s="6">
        <f>+VSS!AB28</f>
        <v>9</v>
      </c>
      <c r="AC7" s="6">
        <f>+VSS!AC28</f>
        <v>9</v>
      </c>
      <c r="AD7" s="64">
        <f t="shared" si="2"/>
        <v>48</v>
      </c>
      <c r="AE7" s="6">
        <f>+VSS!AE28</f>
        <v>10</v>
      </c>
      <c r="AF7" s="6">
        <f>+VSS!AF28</f>
        <v>10</v>
      </c>
      <c r="AG7" s="6">
        <f>+VSS!AG28</f>
        <v>10</v>
      </c>
      <c r="AH7" s="6">
        <f>+VSS!AH28</f>
        <v>10</v>
      </c>
      <c r="AI7" s="6">
        <f>+VSS!AI28</f>
        <v>9</v>
      </c>
      <c r="AJ7" s="64">
        <f t="shared" si="3"/>
        <v>49</v>
      </c>
      <c r="AK7" s="66">
        <f t="shared" si="4"/>
        <v>174.0005183</v>
      </c>
      <c r="AL7" s="64">
        <f t="shared" si="5"/>
        <v>25</v>
      </c>
      <c r="AM7" s="34">
        <v>21</v>
      </c>
      <c r="AN7" s="67">
        <v>4</v>
      </c>
      <c r="AO7" s="64">
        <f t="shared" si="6"/>
        <v>3</v>
      </c>
      <c r="AP7" s="68"/>
      <c r="AQ7" s="68"/>
      <c r="AR7" s="68"/>
      <c r="AS7" s="68"/>
      <c r="AT7" s="68"/>
      <c r="AU7" s="68"/>
      <c r="AV7" s="68"/>
      <c r="AW7" s="69">
        <v>19</v>
      </c>
      <c r="AX7" s="64">
        <f t="shared" si="7"/>
        <v>3</v>
      </c>
      <c r="AY7" s="135">
        <f t="shared" si="8"/>
        <v>40.00206</v>
      </c>
      <c r="AZ7" s="71">
        <f t="shared" si="9"/>
        <v>3</v>
      </c>
      <c r="BA7" s="72">
        <f t="shared" si="10"/>
        <v>0</v>
      </c>
      <c r="BB7" s="71">
        <f t="shared" si="11"/>
        <v>9</v>
      </c>
      <c r="BC7" s="72">
        <f t="shared" si="12"/>
        <v>40.00206</v>
      </c>
      <c r="BD7" s="71">
        <f t="shared" si="13"/>
        <v>2</v>
      </c>
      <c r="BE7" s="73">
        <f t="shared" si="14"/>
        <v>0</v>
      </c>
      <c r="BF7" s="71">
        <f t="shared" si="15"/>
        <v>4</v>
      </c>
      <c r="BG7" s="71">
        <f t="shared" si="16"/>
        <v>2</v>
      </c>
      <c r="BH7" s="74" t="str">
        <f t="shared" si="17"/>
        <v>2 s</v>
      </c>
      <c r="BI7" s="75">
        <f t="shared" si="18"/>
        <v>160.00824</v>
      </c>
      <c r="BJ7" s="75">
        <v>183.0005445</v>
      </c>
      <c r="BK7" s="138">
        <f t="shared" si="19"/>
        <v>343.0087845</v>
      </c>
      <c r="BL7" s="71">
        <f t="shared" si="20"/>
        <v>4</v>
      </c>
      <c r="BM7" s="72">
        <f t="shared" si="21"/>
        <v>0</v>
      </c>
      <c r="BN7" s="71">
        <f t="shared" si="22"/>
        <v>10</v>
      </c>
      <c r="BO7" s="72">
        <f t="shared" si="23"/>
        <v>343.0087845</v>
      </c>
      <c r="BP7" s="76">
        <f t="shared" si="24"/>
        <v>3</v>
      </c>
      <c r="BQ7" s="68">
        <f t="shared" si="25"/>
        <v>0</v>
      </c>
      <c r="BR7" s="76">
        <f t="shared" si="26"/>
        <v>11</v>
      </c>
      <c r="BS7" s="71">
        <f t="shared" si="27"/>
        <v>3</v>
      </c>
      <c r="BT7" s="74" t="str">
        <f t="shared" si="28"/>
        <v>3 s</v>
      </c>
    </row>
    <row r="8" spans="1:72" ht="15.75">
      <c r="A8" s="200">
        <v>0.40277777777777773</v>
      </c>
      <c r="B8" s="19">
        <v>8</v>
      </c>
      <c r="C8" s="2">
        <v>27</v>
      </c>
      <c r="D8" s="2" t="s">
        <v>67</v>
      </c>
      <c r="E8" s="10" t="s">
        <v>117</v>
      </c>
      <c r="F8" s="2" t="s">
        <v>149</v>
      </c>
      <c r="G8" s="10" t="s">
        <v>36</v>
      </c>
      <c r="H8" s="34">
        <v>1960</v>
      </c>
      <c r="I8" s="2"/>
      <c r="J8" s="2"/>
      <c r="K8" s="2"/>
      <c r="L8" s="2"/>
      <c r="M8" s="6">
        <f>+VSS!M27</f>
        <v>9</v>
      </c>
      <c r="N8" s="6">
        <f>+VSS!N27</f>
        <v>9</v>
      </c>
      <c r="O8" s="6">
        <f>+VSS!O27</f>
        <v>9</v>
      </c>
      <c r="P8" s="6">
        <f>+VSS!P27</f>
        <v>9</v>
      </c>
      <c r="Q8" s="6">
        <f>+VSS!Q27</f>
        <v>8</v>
      </c>
      <c r="R8" s="64">
        <f t="shared" si="0"/>
        <v>44</v>
      </c>
      <c r="S8" s="6">
        <f>+VSS!S27</f>
        <v>10</v>
      </c>
      <c r="T8" s="6">
        <f>+VSS!T27</f>
        <v>10</v>
      </c>
      <c r="U8" s="6">
        <f>+VSS!U27</f>
        <v>10</v>
      </c>
      <c r="V8" s="6">
        <f>+VSS!V27</f>
        <v>9</v>
      </c>
      <c r="W8" s="6">
        <f>+VSS!W27</f>
        <v>3</v>
      </c>
      <c r="X8" s="64">
        <f t="shared" si="1"/>
        <v>42</v>
      </c>
      <c r="Y8" s="6">
        <f>+VSS!Y27</f>
        <v>10</v>
      </c>
      <c r="Z8" s="6">
        <f>+VSS!Z27</f>
        <v>10</v>
      </c>
      <c r="AA8" s="6">
        <f>+VSS!AA27</f>
        <v>10</v>
      </c>
      <c r="AB8" s="6">
        <f>+VSS!AB27</f>
        <v>9</v>
      </c>
      <c r="AC8" s="6">
        <f>+VSS!AC27</f>
        <v>9</v>
      </c>
      <c r="AD8" s="64">
        <f t="shared" si="2"/>
        <v>48</v>
      </c>
      <c r="AE8" s="6">
        <f>+VSS!AE27</f>
        <v>10</v>
      </c>
      <c r="AF8" s="6">
        <f>+VSS!AF27</f>
        <v>10</v>
      </c>
      <c r="AG8" s="6">
        <f>+VSS!AG27</f>
        <v>9</v>
      </c>
      <c r="AH8" s="6">
        <f>+VSS!AH27</f>
        <v>8</v>
      </c>
      <c r="AI8" s="6">
        <f>+VSS!AI27</f>
        <v>3</v>
      </c>
      <c r="AJ8" s="64">
        <f t="shared" si="3"/>
        <v>40</v>
      </c>
      <c r="AK8" s="66">
        <f t="shared" si="4"/>
        <v>174.0005264</v>
      </c>
      <c r="AL8" s="64">
        <f t="shared" si="5"/>
        <v>24</v>
      </c>
      <c r="AM8" s="34">
        <v>16</v>
      </c>
      <c r="AN8" s="67">
        <v>4</v>
      </c>
      <c r="AO8" s="64">
        <f t="shared" si="6"/>
        <v>20</v>
      </c>
      <c r="AP8" s="68"/>
      <c r="AQ8" s="68"/>
      <c r="AR8" s="68"/>
      <c r="AS8" s="68"/>
      <c r="AT8" s="68"/>
      <c r="AU8" s="68"/>
      <c r="AV8" s="68"/>
      <c r="AW8" s="69">
        <v>18</v>
      </c>
      <c r="AX8" s="64">
        <f t="shared" si="7"/>
        <v>5</v>
      </c>
      <c r="AY8" s="135">
        <f t="shared" si="8"/>
        <v>34.001560000000005</v>
      </c>
      <c r="AZ8" s="71">
        <f t="shared" si="9"/>
        <v>13</v>
      </c>
      <c r="BA8" s="72">
        <f t="shared" si="10"/>
        <v>0</v>
      </c>
      <c r="BB8" s="71">
        <f t="shared" si="11"/>
        <v>9</v>
      </c>
      <c r="BC8" s="72">
        <f t="shared" si="12"/>
        <v>34.001560000000005</v>
      </c>
      <c r="BD8" s="71">
        <f t="shared" si="13"/>
        <v>8</v>
      </c>
      <c r="BE8" s="73">
        <f t="shared" si="14"/>
        <v>0</v>
      </c>
      <c r="BF8" s="71">
        <f t="shared" si="15"/>
        <v>4</v>
      </c>
      <c r="BG8" s="71">
        <f t="shared" si="16"/>
        <v>8</v>
      </c>
      <c r="BH8" s="74" t="str">
        <f t="shared" si="17"/>
        <v>8 s</v>
      </c>
      <c r="BI8" s="77">
        <f t="shared" si="18"/>
        <v>136.00624000000002</v>
      </c>
      <c r="BJ8" s="75">
        <v>192.0005437</v>
      </c>
      <c r="BK8" s="138">
        <f t="shared" si="19"/>
        <v>328.0067837</v>
      </c>
      <c r="BL8" s="71">
        <f t="shared" si="20"/>
        <v>5</v>
      </c>
      <c r="BM8" s="72">
        <f t="shared" si="21"/>
        <v>0</v>
      </c>
      <c r="BN8" s="71">
        <f t="shared" si="22"/>
        <v>10</v>
      </c>
      <c r="BO8" s="72">
        <f t="shared" si="23"/>
        <v>328.0067837</v>
      </c>
      <c r="BP8" s="76">
        <f t="shared" si="24"/>
        <v>4</v>
      </c>
      <c r="BQ8" s="68">
        <f t="shared" si="25"/>
        <v>0</v>
      </c>
      <c r="BR8" s="76">
        <f t="shared" si="26"/>
        <v>11</v>
      </c>
      <c r="BS8" s="71">
        <f t="shared" si="27"/>
        <v>4</v>
      </c>
      <c r="BT8" s="74" t="str">
        <f t="shared" si="28"/>
        <v>4 s</v>
      </c>
    </row>
    <row r="9" spans="1:72" ht="15.75">
      <c r="A9" s="200"/>
      <c r="B9" s="18">
        <v>9</v>
      </c>
      <c r="C9" s="2">
        <v>20</v>
      </c>
      <c r="D9" s="2" t="s">
        <v>60</v>
      </c>
      <c r="E9" s="10" t="s">
        <v>110</v>
      </c>
      <c r="F9" s="2" t="s">
        <v>147</v>
      </c>
      <c r="G9" s="10" t="s">
        <v>36</v>
      </c>
      <c r="H9" s="34">
        <v>1978</v>
      </c>
      <c r="I9" s="2"/>
      <c r="J9" s="2"/>
      <c r="K9" s="2"/>
      <c r="L9" s="2"/>
      <c r="M9" s="6">
        <f>+VSS!M20</f>
        <v>10</v>
      </c>
      <c r="N9" s="6">
        <f>+VSS!N20</f>
        <v>9</v>
      </c>
      <c r="O9" s="6">
        <f>+VSS!O20</f>
        <v>9</v>
      </c>
      <c r="P9" s="6">
        <f>+VSS!P20</f>
        <v>9</v>
      </c>
      <c r="Q9" s="6">
        <f>+VSS!Q20</f>
        <v>9</v>
      </c>
      <c r="R9" s="64">
        <f t="shared" si="0"/>
        <v>46</v>
      </c>
      <c r="S9" s="6">
        <f>+VSS!S20</f>
        <v>10</v>
      </c>
      <c r="T9" s="6">
        <f>+VSS!T20</f>
        <v>10</v>
      </c>
      <c r="U9" s="6">
        <f>+VSS!U20</f>
        <v>10</v>
      </c>
      <c r="V9" s="6">
        <f>+VSS!V20</f>
        <v>9</v>
      </c>
      <c r="W9" s="6">
        <f>+VSS!W20</f>
        <v>3</v>
      </c>
      <c r="X9" s="64">
        <f t="shared" si="1"/>
        <v>42</v>
      </c>
      <c r="Y9" s="6">
        <f>+VSS!Y20</f>
        <v>10</v>
      </c>
      <c r="Z9" s="6">
        <f>+VSS!Z20</f>
        <v>10</v>
      </c>
      <c r="AA9" s="6">
        <f>+VSS!AA20</f>
        <v>10</v>
      </c>
      <c r="AB9" s="6">
        <f>+VSS!AB20</f>
        <v>10</v>
      </c>
      <c r="AC9" s="6">
        <f>+VSS!AC20</f>
        <v>8</v>
      </c>
      <c r="AD9" s="64">
        <f t="shared" si="2"/>
        <v>48</v>
      </c>
      <c r="AE9" s="6">
        <f>+VSS!AE20</f>
        <v>10</v>
      </c>
      <c r="AF9" s="6">
        <f>+VSS!AF20</f>
        <v>10</v>
      </c>
      <c r="AG9" s="6">
        <f>+VSS!AG20</f>
        <v>10</v>
      </c>
      <c r="AH9" s="6">
        <f>+VSS!AH20</f>
        <v>10</v>
      </c>
      <c r="AI9" s="6">
        <f>+VSS!AI20</f>
        <v>8</v>
      </c>
      <c r="AJ9" s="64">
        <f t="shared" si="3"/>
        <v>48</v>
      </c>
      <c r="AK9" s="66">
        <f t="shared" si="4"/>
        <v>184.0005266</v>
      </c>
      <c r="AL9" s="64">
        <f t="shared" si="5"/>
        <v>17</v>
      </c>
      <c r="AM9" s="34">
        <v>19</v>
      </c>
      <c r="AN9" s="67">
        <v>5</v>
      </c>
      <c r="AO9" s="64">
        <f t="shared" si="6"/>
        <v>11</v>
      </c>
      <c r="AP9" s="68"/>
      <c r="AQ9" s="68"/>
      <c r="AR9" s="68"/>
      <c r="AS9" s="68"/>
      <c r="AT9" s="68"/>
      <c r="AU9" s="68"/>
      <c r="AV9" s="68"/>
      <c r="AW9" s="69">
        <v>14</v>
      </c>
      <c r="AX9" s="64">
        <f t="shared" si="7"/>
        <v>16</v>
      </c>
      <c r="AY9" s="135">
        <f t="shared" si="8"/>
        <v>33.00185</v>
      </c>
      <c r="AZ9" s="71">
        <f t="shared" si="9"/>
        <v>14</v>
      </c>
      <c r="BA9" s="72">
        <f t="shared" si="10"/>
        <v>0</v>
      </c>
      <c r="BB9" s="71">
        <f t="shared" si="11"/>
        <v>9</v>
      </c>
      <c r="BC9" s="72">
        <f t="shared" si="12"/>
        <v>33.00185</v>
      </c>
      <c r="BD9" s="71">
        <f t="shared" si="13"/>
        <v>9</v>
      </c>
      <c r="BE9" s="73">
        <f t="shared" si="14"/>
        <v>0</v>
      </c>
      <c r="BF9" s="71">
        <f t="shared" si="15"/>
        <v>4</v>
      </c>
      <c r="BG9" s="71">
        <f t="shared" si="16"/>
        <v>9</v>
      </c>
      <c r="BH9" s="74" t="str">
        <f t="shared" si="17"/>
        <v>9 s</v>
      </c>
      <c r="BI9" s="75">
        <f t="shared" si="18"/>
        <v>132.0074</v>
      </c>
      <c r="BJ9" s="75">
        <v>195.0005446</v>
      </c>
      <c r="BK9" s="138">
        <f t="shared" si="19"/>
        <v>327.0079446</v>
      </c>
      <c r="BL9" s="71">
        <f t="shared" si="20"/>
        <v>6</v>
      </c>
      <c r="BM9" s="72">
        <f t="shared" si="21"/>
        <v>0</v>
      </c>
      <c r="BN9" s="71">
        <f t="shared" si="22"/>
        <v>10</v>
      </c>
      <c r="BO9" s="72">
        <f t="shared" si="23"/>
        <v>327.0079446</v>
      </c>
      <c r="BP9" s="76">
        <f t="shared" si="24"/>
        <v>5</v>
      </c>
      <c r="BQ9" s="68">
        <f t="shared" si="25"/>
        <v>0</v>
      </c>
      <c r="BR9" s="76">
        <f t="shared" si="26"/>
        <v>11</v>
      </c>
      <c r="BS9" s="71">
        <f t="shared" si="27"/>
        <v>5</v>
      </c>
      <c r="BT9" s="74" t="str">
        <f t="shared" si="28"/>
        <v>5 s</v>
      </c>
    </row>
    <row r="10" spans="1:72" ht="15.75">
      <c r="A10" s="200"/>
      <c r="B10" s="17">
        <v>10</v>
      </c>
      <c r="C10" s="2">
        <v>32</v>
      </c>
      <c r="D10" s="2" t="s">
        <v>64</v>
      </c>
      <c r="E10" s="10" t="s">
        <v>107</v>
      </c>
      <c r="F10" s="2" t="s">
        <v>150</v>
      </c>
      <c r="G10" s="10" t="s">
        <v>25</v>
      </c>
      <c r="H10" s="34">
        <v>1990</v>
      </c>
      <c r="I10" s="2"/>
      <c r="J10" s="2"/>
      <c r="K10" s="2"/>
      <c r="L10" s="2"/>
      <c r="M10" s="6">
        <f>+VSS!M32</f>
        <v>10</v>
      </c>
      <c r="N10" s="6">
        <f>+VSS!N32</f>
        <v>9</v>
      </c>
      <c r="O10" s="6">
        <f>+VSS!O32</f>
        <v>9</v>
      </c>
      <c r="P10" s="6">
        <f>+VSS!P32</f>
        <v>5</v>
      </c>
      <c r="Q10" s="6">
        <f>+VSS!Q32</f>
        <v>5</v>
      </c>
      <c r="R10" s="64">
        <f t="shared" si="0"/>
        <v>38</v>
      </c>
      <c r="S10" s="6">
        <f>+VSS!S32</f>
        <v>10</v>
      </c>
      <c r="T10" s="6">
        <f>+VSS!T32</f>
        <v>10</v>
      </c>
      <c r="U10" s="6">
        <f>+VSS!U32</f>
        <v>10</v>
      </c>
      <c r="V10" s="6">
        <f>+VSS!V32</f>
        <v>10</v>
      </c>
      <c r="W10" s="6">
        <f>+VSS!W32</f>
        <v>9</v>
      </c>
      <c r="X10" s="64">
        <f t="shared" si="1"/>
        <v>49</v>
      </c>
      <c r="Y10" s="6">
        <f>+VSS!Y32</f>
        <v>48</v>
      </c>
      <c r="Z10" s="6">
        <f>+VSS!Z32</f>
        <v>0</v>
      </c>
      <c r="AA10" s="6">
        <f>+VSS!AA32</f>
        <v>0</v>
      </c>
      <c r="AB10" s="6">
        <f>+VSS!AB32</f>
        <v>0</v>
      </c>
      <c r="AC10" s="6">
        <f>+VSS!AC32</f>
        <v>0</v>
      </c>
      <c r="AD10" s="64">
        <f t="shared" si="2"/>
        <v>48</v>
      </c>
      <c r="AE10" s="6">
        <f>+VSS!AE32</f>
        <v>36</v>
      </c>
      <c r="AF10" s="6">
        <f>+VSS!AF32</f>
        <v>0</v>
      </c>
      <c r="AG10" s="6">
        <f>+VSS!AG32</f>
        <v>0</v>
      </c>
      <c r="AH10" s="6">
        <f>+VSS!AH32</f>
        <v>0</v>
      </c>
      <c r="AI10" s="6">
        <f>+VSS!AI32</f>
        <v>0</v>
      </c>
      <c r="AJ10" s="64">
        <f t="shared" si="3"/>
        <v>36</v>
      </c>
      <c r="AK10" s="66">
        <f t="shared" si="4"/>
        <v>171.0005328</v>
      </c>
      <c r="AL10" s="64">
        <f t="shared" si="5"/>
        <v>29</v>
      </c>
      <c r="AM10" s="34">
        <v>20</v>
      </c>
      <c r="AN10" s="67">
        <v>5</v>
      </c>
      <c r="AO10" s="64">
        <f t="shared" si="6"/>
        <v>6</v>
      </c>
      <c r="AP10" s="68"/>
      <c r="AQ10" s="68"/>
      <c r="AR10" s="68"/>
      <c r="AS10" s="68"/>
      <c r="AT10" s="68"/>
      <c r="AU10" s="68"/>
      <c r="AV10" s="68"/>
      <c r="AW10" s="69">
        <v>17</v>
      </c>
      <c r="AX10" s="64">
        <f t="shared" si="7"/>
        <v>7</v>
      </c>
      <c r="AY10" s="135">
        <f t="shared" si="8"/>
        <v>37.00195</v>
      </c>
      <c r="AZ10" s="71">
        <f t="shared" si="9"/>
        <v>10</v>
      </c>
      <c r="BA10" s="72">
        <f t="shared" si="10"/>
        <v>37.00195</v>
      </c>
      <c r="BB10" s="71">
        <f t="shared" si="11"/>
        <v>4</v>
      </c>
      <c r="BC10" s="72">
        <f t="shared" si="12"/>
        <v>0</v>
      </c>
      <c r="BD10" s="71">
        <f t="shared" si="13"/>
        <v>22</v>
      </c>
      <c r="BE10" s="73">
        <f t="shared" si="14"/>
        <v>0</v>
      </c>
      <c r="BF10" s="71">
        <f t="shared" si="15"/>
        <v>4</v>
      </c>
      <c r="BG10" s="71">
        <f t="shared" si="16"/>
        <v>4</v>
      </c>
      <c r="BH10" s="74" t="str">
        <f t="shared" si="17"/>
        <v>4 j</v>
      </c>
      <c r="BI10" s="75">
        <f t="shared" si="18"/>
        <v>148.0078</v>
      </c>
      <c r="BJ10" s="75">
        <v>174.0005264</v>
      </c>
      <c r="BK10" s="138">
        <f t="shared" si="19"/>
        <v>322.0083264</v>
      </c>
      <c r="BL10" s="71">
        <f t="shared" si="20"/>
        <v>7</v>
      </c>
      <c r="BM10" s="72">
        <f t="shared" si="21"/>
        <v>322.0083264</v>
      </c>
      <c r="BN10" s="71">
        <f t="shared" si="22"/>
        <v>2</v>
      </c>
      <c r="BO10" s="72">
        <f t="shared" si="23"/>
        <v>0</v>
      </c>
      <c r="BP10" s="76">
        <f t="shared" si="24"/>
        <v>38</v>
      </c>
      <c r="BQ10" s="68">
        <f t="shared" si="25"/>
        <v>0</v>
      </c>
      <c r="BR10" s="76">
        <f t="shared" si="26"/>
        <v>11</v>
      </c>
      <c r="BS10" s="71">
        <f t="shared" si="27"/>
        <v>2</v>
      </c>
      <c r="BT10" s="74" t="str">
        <f t="shared" si="28"/>
        <v>2 j</v>
      </c>
    </row>
    <row r="11" spans="1:72" ht="15.75">
      <c r="A11" s="200"/>
      <c r="B11" s="17">
        <v>11</v>
      </c>
      <c r="C11" s="2">
        <v>6</v>
      </c>
      <c r="D11" s="2" t="s">
        <v>49</v>
      </c>
      <c r="E11" s="10" t="s">
        <v>102</v>
      </c>
      <c r="F11" s="2" t="s">
        <v>147</v>
      </c>
      <c r="G11" s="10" t="s">
        <v>36</v>
      </c>
      <c r="H11" s="34">
        <v>1987</v>
      </c>
      <c r="I11" s="2"/>
      <c r="J11" s="2"/>
      <c r="K11" s="2"/>
      <c r="L11" s="2"/>
      <c r="M11" s="6">
        <f>+VSS!M9</f>
        <v>10</v>
      </c>
      <c r="N11" s="6">
        <f>+VSS!N9</f>
        <v>10</v>
      </c>
      <c r="O11" s="6">
        <f>+VSS!O9</f>
        <v>9</v>
      </c>
      <c r="P11" s="6">
        <f>+VSS!P9</f>
        <v>9</v>
      </c>
      <c r="Q11" s="6">
        <f>+VSS!Q9</f>
        <v>8</v>
      </c>
      <c r="R11" s="64">
        <f t="shared" si="0"/>
        <v>46</v>
      </c>
      <c r="S11" s="6">
        <f>+VSS!S9</f>
        <v>50</v>
      </c>
      <c r="T11" s="6">
        <f>+VSS!T9</f>
        <v>0</v>
      </c>
      <c r="U11" s="6">
        <f>+VSS!U9</f>
        <v>0</v>
      </c>
      <c r="V11" s="6">
        <f>+VSS!V9</f>
        <v>0</v>
      </c>
      <c r="W11" s="6">
        <f>+VSS!W9</f>
        <v>0</v>
      </c>
      <c r="X11" s="64">
        <f t="shared" si="1"/>
        <v>50</v>
      </c>
      <c r="Y11" s="6">
        <f>+VSS!Y9</f>
        <v>10</v>
      </c>
      <c r="Z11" s="6">
        <f>+VSS!Z9</f>
        <v>10</v>
      </c>
      <c r="AA11" s="6">
        <f>+VSS!AA9</f>
        <v>10</v>
      </c>
      <c r="AB11" s="6">
        <f>+VSS!AB9</f>
        <v>10</v>
      </c>
      <c r="AC11" s="6">
        <f>+VSS!AC9</f>
        <v>9</v>
      </c>
      <c r="AD11" s="64">
        <f t="shared" si="2"/>
        <v>49</v>
      </c>
      <c r="AE11" s="6">
        <f>+VSS!AE9</f>
        <v>10</v>
      </c>
      <c r="AF11" s="6">
        <f>+VSS!AF9</f>
        <v>10</v>
      </c>
      <c r="AG11" s="6">
        <f>+VSS!AG9</f>
        <v>10</v>
      </c>
      <c r="AH11" s="6">
        <f>+VSS!AH9</f>
        <v>10</v>
      </c>
      <c r="AI11" s="6">
        <f>+VSS!AI9</f>
        <v>8</v>
      </c>
      <c r="AJ11" s="64">
        <f t="shared" si="3"/>
        <v>48</v>
      </c>
      <c r="AK11" s="66">
        <f t="shared" si="4"/>
        <v>193.0005446</v>
      </c>
      <c r="AL11" s="64">
        <f t="shared" si="5"/>
        <v>5</v>
      </c>
      <c r="AM11" s="34">
        <v>20</v>
      </c>
      <c r="AN11" s="67">
        <v>5</v>
      </c>
      <c r="AO11" s="64">
        <f t="shared" si="6"/>
        <v>6</v>
      </c>
      <c r="AP11" s="68"/>
      <c r="AQ11" s="68"/>
      <c r="AR11" s="68"/>
      <c r="AS11" s="68"/>
      <c r="AT11" s="68"/>
      <c r="AU11" s="68"/>
      <c r="AV11" s="68"/>
      <c r="AW11" s="69">
        <v>16</v>
      </c>
      <c r="AX11" s="64">
        <f t="shared" si="7"/>
        <v>11</v>
      </c>
      <c r="AY11" s="135">
        <f t="shared" si="8"/>
        <v>36.00195</v>
      </c>
      <c r="AZ11" s="71">
        <f t="shared" si="9"/>
        <v>11</v>
      </c>
      <c r="BA11" s="72">
        <f t="shared" si="10"/>
        <v>0</v>
      </c>
      <c r="BB11" s="71">
        <f t="shared" si="11"/>
        <v>9</v>
      </c>
      <c r="BC11" s="72">
        <f t="shared" si="12"/>
        <v>36.00195</v>
      </c>
      <c r="BD11" s="71">
        <f t="shared" si="13"/>
        <v>7</v>
      </c>
      <c r="BE11" s="73">
        <f t="shared" si="14"/>
        <v>0</v>
      </c>
      <c r="BF11" s="71">
        <f t="shared" si="15"/>
        <v>4</v>
      </c>
      <c r="BG11" s="71">
        <f t="shared" si="16"/>
        <v>7</v>
      </c>
      <c r="BH11" s="74" t="str">
        <f t="shared" si="17"/>
        <v>7 s</v>
      </c>
      <c r="BI11" s="75">
        <f t="shared" si="18"/>
        <v>144.0078</v>
      </c>
      <c r="BJ11" s="75">
        <v>170.0005286</v>
      </c>
      <c r="BK11" s="138">
        <f t="shared" si="19"/>
        <v>314.0083286</v>
      </c>
      <c r="BL11" s="71">
        <f t="shared" si="20"/>
        <v>8</v>
      </c>
      <c r="BM11" s="72">
        <f t="shared" si="21"/>
        <v>0</v>
      </c>
      <c r="BN11" s="71">
        <f t="shared" si="22"/>
        <v>10</v>
      </c>
      <c r="BO11" s="72">
        <f t="shared" si="23"/>
        <v>314.0083286</v>
      </c>
      <c r="BP11" s="76">
        <f t="shared" si="24"/>
        <v>6</v>
      </c>
      <c r="BQ11" s="68">
        <f t="shared" si="25"/>
        <v>0</v>
      </c>
      <c r="BR11" s="76">
        <f t="shared" si="26"/>
        <v>11</v>
      </c>
      <c r="BS11" s="71">
        <f t="shared" si="27"/>
        <v>6</v>
      </c>
      <c r="BT11" s="74" t="str">
        <f t="shared" si="28"/>
        <v>6 s</v>
      </c>
    </row>
    <row r="12" spans="1:72" ht="15.75">
      <c r="A12" s="200">
        <f>+A4+1/48</f>
        <v>0.42361111111111105</v>
      </c>
      <c r="B12" s="19">
        <v>3</v>
      </c>
      <c r="C12" s="2">
        <v>3</v>
      </c>
      <c r="D12" s="2" t="s">
        <v>46</v>
      </c>
      <c r="E12" s="10" t="s">
        <v>99</v>
      </c>
      <c r="F12" s="2" t="s">
        <v>144</v>
      </c>
      <c r="G12" s="10" t="s">
        <v>25</v>
      </c>
      <c r="H12" s="34">
        <v>1991</v>
      </c>
      <c r="I12" s="2"/>
      <c r="J12" s="2"/>
      <c r="K12" s="2"/>
      <c r="L12" s="2"/>
      <c r="M12" s="6">
        <f>+VSS!M6</f>
        <v>10</v>
      </c>
      <c r="N12" s="6">
        <f>+VSS!N6</f>
        <v>10</v>
      </c>
      <c r="O12" s="6">
        <f>+VSS!O6</f>
        <v>10</v>
      </c>
      <c r="P12" s="6">
        <f>+VSS!P6</f>
        <v>0</v>
      </c>
      <c r="Q12" s="6">
        <f>+VSS!Q6</f>
        <v>9</v>
      </c>
      <c r="R12" s="64">
        <f t="shared" si="0"/>
        <v>39</v>
      </c>
      <c r="S12" s="6">
        <f>+VSS!S6</f>
        <v>10</v>
      </c>
      <c r="T12" s="6">
        <f>+VSS!T6</f>
        <v>10</v>
      </c>
      <c r="U12" s="6">
        <f>+VSS!U6</f>
        <v>10</v>
      </c>
      <c r="V12" s="6">
        <f>+VSS!V6</f>
        <v>10</v>
      </c>
      <c r="W12" s="6">
        <f>+VSS!W6</f>
        <v>8</v>
      </c>
      <c r="X12" s="64">
        <f t="shared" si="1"/>
        <v>48</v>
      </c>
      <c r="Y12" s="6">
        <f>+VSS!Y6</f>
        <v>10</v>
      </c>
      <c r="Z12" s="6">
        <f>+VSS!Z6</f>
        <v>10</v>
      </c>
      <c r="AA12" s="6">
        <f>+VSS!AA6</f>
        <v>10</v>
      </c>
      <c r="AB12" s="6">
        <f>+VSS!AB6</f>
        <v>10</v>
      </c>
      <c r="AC12" s="6">
        <f>+VSS!AC6</f>
        <v>10</v>
      </c>
      <c r="AD12" s="64">
        <f t="shared" si="2"/>
        <v>50</v>
      </c>
      <c r="AE12" s="6">
        <f>+VSS!AE6</f>
        <v>10</v>
      </c>
      <c r="AF12" s="6">
        <f>+VSS!AF6</f>
        <v>10</v>
      </c>
      <c r="AG12" s="6">
        <f>+VSS!AG6</f>
        <v>10</v>
      </c>
      <c r="AH12" s="6">
        <f>+VSS!AH6</f>
        <v>10</v>
      </c>
      <c r="AI12" s="6">
        <f>+VSS!AI6</f>
        <v>10</v>
      </c>
      <c r="AJ12" s="64">
        <f t="shared" si="3"/>
        <v>50</v>
      </c>
      <c r="AK12" s="66">
        <f t="shared" si="4"/>
        <v>187.0005519</v>
      </c>
      <c r="AL12" s="64">
        <f t="shared" si="5"/>
        <v>13</v>
      </c>
      <c r="AM12" s="34">
        <v>20</v>
      </c>
      <c r="AN12" s="67">
        <v>6</v>
      </c>
      <c r="AO12" s="64">
        <f t="shared" si="6"/>
        <v>6</v>
      </c>
      <c r="AP12" s="68">
        <f>+IF(G12=AP11,AK12,0)</f>
        <v>0</v>
      </c>
      <c r="AQ12" s="68"/>
      <c r="AR12" s="68"/>
      <c r="AS12" s="68"/>
      <c r="AT12" s="68"/>
      <c r="AU12" s="68"/>
      <c r="AV12" s="68"/>
      <c r="AW12" s="69">
        <v>15</v>
      </c>
      <c r="AX12" s="64">
        <f t="shared" si="7"/>
        <v>14</v>
      </c>
      <c r="AY12" s="135">
        <f t="shared" si="8"/>
        <v>35.001940000000005</v>
      </c>
      <c r="AZ12" s="71">
        <f t="shared" si="9"/>
        <v>12</v>
      </c>
      <c r="BA12" s="72">
        <f t="shared" si="10"/>
        <v>35.001940000000005</v>
      </c>
      <c r="BB12" s="71">
        <f t="shared" si="11"/>
        <v>5</v>
      </c>
      <c r="BC12" s="72">
        <f t="shared" si="12"/>
        <v>0</v>
      </c>
      <c r="BD12" s="71">
        <f t="shared" si="13"/>
        <v>22</v>
      </c>
      <c r="BE12" s="73">
        <f t="shared" si="14"/>
        <v>0</v>
      </c>
      <c r="BF12" s="71">
        <f t="shared" si="15"/>
        <v>4</v>
      </c>
      <c r="BG12" s="71">
        <f t="shared" si="16"/>
        <v>5</v>
      </c>
      <c r="BH12" s="74" t="str">
        <f t="shared" si="17"/>
        <v>5 j</v>
      </c>
      <c r="BI12" s="75">
        <f t="shared" si="18"/>
        <v>140.00776000000002</v>
      </c>
      <c r="BJ12" s="75">
        <v>168.0004154</v>
      </c>
      <c r="BK12" s="138">
        <f t="shared" si="19"/>
        <v>308.0081754</v>
      </c>
      <c r="BL12" s="71">
        <f t="shared" si="20"/>
        <v>9</v>
      </c>
      <c r="BM12" s="72">
        <f t="shared" si="21"/>
        <v>308.0081754</v>
      </c>
      <c r="BN12" s="71">
        <f t="shared" si="22"/>
        <v>3</v>
      </c>
      <c r="BO12" s="72">
        <f t="shared" si="23"/>
        <v>0</v>
      </c>
      <c r="BP12" s="76">
        <f t="shared" si="24"/>
        <v>38</v>
      </c>
      <c r="BQ12" s="68">
        <f t="shared" si="25"/>
        <v>0</v>
      </c>
      <c r="BR12" s="76">
        <f t="shared" si="26"/>
        <v>11</v>
      </c>
      <c r="BS12" s="71">
        <f t="shared" si="27"/>
        <v>3</v>
      </c>
      <c r="BT12" s="74" t="str">
        <f t="shared" si="28"/>
        <v>3 j</v>
      </c>
    </row>
    <row r="13" spans="1:72" ht="15.75">
      <c r="A13" s="200"/>
      <c r="B13" s="18">
        <v>4</v>
      </c>
      <c r="C13" s="2">
        <v>4</v>
      </c>
      <c r="D13" s="2" t="s">
        <v>47</v>
      </c>
      <c r="E13" s="10" t="s">
        <v>100</v>
      </c>
      <c r="F13" s="2" t="s">
        <v>145</v>
      </c>
      <c r="G13" s="10" t="s">
        <v>25</v>
      </c>
      <c r="H13" s="34">
        <v>1991</v>
      </c>
      <c r="I13" s="2"/>
      <c r="J13" s="2"/>
      <c r="K13" s="2"/>
      <c r="L13" s="2"/>
      <c r="M13" s="6">
        <f>+VSS!M7</f>
        <v>10</v>
      </c>
      <c r="N13" s="6">
        <f>+VSS!N7</f>
        <v>10</v>
      </c>
      <c r="O13" s="6">
        <f>+VSS!O7</f>
        <v>9</v>
      </c>
      <c r="P13" s="6">
        <f>+VSS!P7</f>
        <v>9</v>
      </c>
      <c r="Q13" s="6">
        <f>+VSS!Q7</f>
        <v>9</v>
      </c>
      <c r="R13" s="64">
        <f t="shared" si="0"/>
        <v>47</v>
      </c>
      <c r="S13" s="6">
        <f>+VSS!S7</f>
        <v>10</v>
      </c>
      <c r="T13" s="6">
        <f>+VSS!T7</f>
        <v>10</v>
      </c>
      <c r="U13" s="6">
        <f>+VSS!U7</f>
        <v>10</v>
      </c>
      <c r="V13" s="6">
        <f>+VSS!V7</f>
        <v>10</v>
      </c>
      <c r="W13" s="6">
        <f>+VSS!W7</f>
        <v>9</v>
      </c>
      <c r="X13" s="64">
        <f t="shared" si="1"/>
        <v>49</v>
      </c>
      <c r="Y13" s="6">
        <f>+VSS!Y7</f>
        <v>10</v>
      </c>
      <c r="Z13" s="6">
        <f>+VSS!Z7</f>
        <v>10</v>
      </c>
      <c r="AA13" s="6">
        <f>+VSS!AA7</f>
        <v>10</v>
      </c>
      <c r="AB13" s="6">
        <f>+VSS!AB7</f>
        <v>10</v>
      </c>
      <c r="AC13" s="6">
        <f>+VSS!AC7</f>
        <v>10</v>
      </c>
      <c r="AD13" s="64">
        <f t="shared" si="2"/>
        <v>50</v>
      </c>
      <c r="AE13" s="6">
        <f>+VSS!AE7</f>
        <v>10</v>
      </c>
      <c r="AF13" s="6">
        <f>+VSS!AF7</f>
        <v>10</v>
      </c>
      <c r="AG13" s="6">
        <f>+VSS!AG7</f>
        <v>10</v>
      </c>
      <c r="AH13" s="6">
        <f>+VSS!AH7</f>
        <v>10</v>
      </c>
      <c r="AI13" s="6">
        <f>+VSS!AI7</f>
        <v>9</v>
      </c>
      <c r="AJ13" s="64">
        <f t="shared" si="3"/>
        <v>49</v>
      </c>
      <c r="AK13" s="66">
        <f t="shared" si="4"/>
        <v>195.0005537</v>
      </c>
      <c r="AL13" s="64">
        <f t="shared" si="5"/>
        <v>3</v>
      </c>
      <c r="AM13" s="34">
        <v>19</v>
      </c>
      <c r="AN13" s="67">
        <v>1</v>
      </c>
      <c r="AO13" s="64">
        <f t="shared" si="6"/>
        <v>11</v>
      </c>
      <c r="AP13" s="68"/>
      <c r="AQ13" s="68"/>
      <c r="AR13" s="68"/>
      <c r="AS13" s="68"/>
      <c r="AT13" s="68"/>
      <c r="AU13" s="68"/>
      <c r="AV13" s="68"/>
      <c r="AW13" s="69">
        <v>19</v>
      </c>
      <c r="AX13" s="64">
        <f t="shared" si="7"/>
        <v>3</v>
      </c>
      <c r="AY13" s="135">
        <f t="shared" si="8"/>
        <v>38.001889999999996</v>
      </c>
      <c r="AZ13" s="71">
        <f t="shared" si="9"/>
        <v>6</v>
      </c>
      <c r="BA13" s="72">
        <f t="shared" si="10"/>
        <v>38.001889999999996</v>
      </c>
      <c r="BB13" s="71">
        <f t="shared" si="11"/>
        <v>2</v>
      </c>
      <c r="BC13" s="72">
        <f t="shared" si="12"/>
        <v>0</v>
      </c>
      <c r="BD13" s="71">
        <f t="shared" si="13"/>
        <v>22</v>
      </c>
      <c r="BE13" s="73">
        <f t="shared" si="14"/>
        <v>0</v>
      </c>
      <c r="BF13" s="71">
        <f t="shared" si="15"/>
        <v>4</v>
      </c>
      <c r="BG13" s="71">
        <f t="shared" si="16"/>
        <v>2</v>
      </c>
      <c r="BH13" s="74" t="str">
        <f t="shared" si="17"/>
        <v>2 j</v>
      </c>
      <c r="BI13" s="75">
        <f t="shared" si="18"/>
        <v>152.00755999999998</v>
      </c>
      <c r="BJ13" s="75">
        <v>150.0005203</v>
      </c>
      <c r="BK13" s="138">
        <f t="shared" si="19"/>
        <v>302.00808029999996</v>
      </c>
      <c r="BL13" s="71">
        <f t="shared" si="20"/>
        <v>10</v>
      </c>
      <c r="BM13" s="72">
        <f t="shared" si="21"/>
        <v>302.00808029999996</v>
      </c>
      <c r="BN13" s="71">
        <f t="shared" si="22"/>
        <v>4</v>
      </c>
      <c r="BO13" s="72">
        <f t="shared" si="23"/>
        <v>0</v>
      </c>
      <c r="BP13" s="76">
        <f t="shared" si="24"/>
        <v>38</v>
      </c>
      <c r="BQ13" s="68">
        <f t="shared" si="25"/>
        <v>0</v>
      </c>
      <c r="BR13" s="76">
        <f t="shared" si="26"/>
        <v>11</v>
      </c>
      <c r="BS13" s="71">
        <f t="shared" si="27"/>
        <v>4</v>
      </c>
      <c r="BT13" s="74" t="str">
        <f t="shared" si="28"/>
        <v>4 j</v>
      </c>
    </row>
    <row r="14" spans="1:72" ht="15.75">
      <c r="A14" s="200"/>
      <c r="B14" s="19">
        <v>5</v>
      </c>
      <c r="C14" s="2">
        <v>23</v>
      </c>
      <c r="D14" s="2" t="s">
        <v>63</v>
      </c>
      <c r="E14" s="10" t="s">
        <v>113</v>
      </c>
      <c r="F14" s="2" t="s">
        <v>144</v>
      </c>
      <c r="G14" s="10" t="s">
        <v>25</v>
      </c>
      <c r="H14" s="34">
        <v>1989</v>
      </c>
      <c r="I14" s="2"/>
      <c r="J14" s="2"/>
      <c r="K14" s="2"/>
      <c r="L14" s="2"/>
      <c r="M14" s="6">
        <f>+VSS!M23</f>
        <v>10</v>
      </c>
      <c r="N14" s="6">
        <f>+VSS!N23</f>
        <v>10</v>
      </c>
      <c r="O14" s="6">
        <f>+VSS!O23</f>
        <v>9</v>
      </c>
      <c r="P14" s="6">
        <f>+VSS!P23</f>
        <v>9</v>
      </c>
      <c r="Q14" s="6">
        <f>+VSS!Q23</f>
        <v>9</v>
      </c>
      <c r="R14" s="64">
        <f t="shared" si="0"/>
        <v>47</v>
      </c>
      <c r="S14" s="6">
        <f>+VSS!S23</f>
        <v>10</v>
      </c>
      <c r="T14" s="6">
        <f>+VSS!T23</f>
        <v>10</v>
      </c>
      <c r="U14" s="6">
        <f>+VSS!U23</f>
        <v>10</v>
      </c>
      <c r="V14" s="6">
        <f>+VSS!V23</f>
        <v>9</v>
      </c>
      <c r="W14" s="6">
        <f>+VSS!W23</f>
        <v>0</v>
      </c>
      <c r="X14" s="64">
        <f t="shared" si="1"/>
        <v>39</v>
      </c>
      <c r="Y14" s="6">
        <f>+VSS!Y23</f>
        <v>10</v>
      </c>
      <c r="Z14" s="6">
        <f>+VSS!Z23</f>
        <v>10</v>
      </c>
      <c r="AA14" s="6">
        <f>+VSS!AA23</f>
        <v>10</v>
      </c>
      <c r="AB14" s="6">
        <f>+VSS!AB23</f>
        <v>10</v>
      </c>
      <c r="AC14" s="6">
        <f>+VSS!AC23</f>
        <v>9</v>
      </c>
      <c r="AD14" s="64">
        <f t="shared" si="2"/>
        <v>49</v>
      </c>
      <c r="AE14" s="6">
        <f>+VSS!AE23</f>
        <v>10</v>
      </c>
      <c r="AF14" s="6">
        <f>+VSS!AF23</f>
        <v>10</v>
      </c>
      <c r="AG14" s="6">
        <f>+VSS!AG23</f>
        <v>9</v>
      </c>
      <c r="AH14" s="6">
        <f>+VSS!AH23</f>
        <v>9</v>
      </c>
      <c r="AI14" s="6">
        <f>+VSS!AI23</f>
        <v>9</v>
      </c>
      <c r="AJ14" s="64">
        <f t="shared" si="3"/>
        <v>47</v>
      </c>
      <c r="AK14" s="66">
        <f t="shared" si="4"/>
        <v>182.0005337</v>
      </c>
      <c r="AL14" s="64">
        <f t="shared" si="5"/>
        <v>20</v>
      </c>
      <c r="AM14" s="34">
        <v>20</v>
      </c>
      <c r="AN14" s="67">
        <v>3</v>
      </c>
      <c r="AO14" s="64">
        <f t="shared" si="6"/>
        <v>6</v>
      </c>
      <c r="AP14" s="68"/>
      <c r="AQ14" s="68"/>
      <c r="AR14" s="68"/>
      <c r="AS14" s="68"/>
      <c r="AT14" s="68"/>
      <c r="AU14" s="68"/>
      <c r="AV14" s="68"/>
      <c r="AW14" s="69">
        <v>17</v>
      </c>
      <c r="AX14" s="64">
        <f t="shared" si="7"/>
        <v>7</v>
      </c>
      <c r="AY14" s="135">
        <f t="shared" si="8"/>
        <v>37.00197</v>
      </c>
      <c r="AZ14" s="71">
        <f t="shared" si="9"/>
        <v>8</v>
      </c>
      <c r="BA14" s="72">
        <f t="shared" si="10"/>
        <v>37.00197</v>
      </c>
      <c r="BB14" s="71">
        <f t="shared" si="11"/>
        <v>3</v>
      </c>
      <c r="BC14" s="72">
        <f t="shared" si="12"/>
        <v>0</v>
      </c>
      <c r="BD14" s="71">
        <f t="shared" si="13"/>
        <v>22</v>
      </c>
      <c r="BE14" s="73">
        <f t="shared" si="14"/>
        <v>0</v>
      </c>
      <c r="BF14" s="71">
        <f t="shared" si="15"/>
        <v>4</v>
      </c>
      <c r="BG14" s="71">
        <f t="shared" si="16"/>
        <v>3</v>
      </c>
      <c r="BH14" s="74" t="str">
        <f t="shared" si="17"/>
        <v>3 j</v>
      </c>
      <c r="BI14" s="75">
        <f t="shared" si="18"/>
        <v>148.00788</v>
      </c>
      <c r="BJ14" s="75">
        <v>151.00052580000002</v>
      </c>
      <c r="BK14" s="138">
        <f t="shared" si="19"/>
        <v>299.0084058</v>
      </c>
      <c r="BL14" s="71">
        <f t="shared" si="20"/>
        <v>11</v>
      </c>
      <c r="BM14" s="72">
        <f t="shared" si="21"/>
        <v>299.0084058</v>
      </c>
      <c r="BN14" s="71">
        <f t="shared" si="22"/>
        <v>5</v>
      </c>
      <c r="BO14" s="72">
        <f t="shared" si="23"/>
        <v>0</v>
      </c>
      <c r="BP14" s="76">
        <f t="shared" si="24"/>
        <v>38</v>
      </c>
      <c r="BQ14" s="68">
        <f t="shared" si="25"/>
        <v>0</v>
      </c>
      <c r="BR14" s="76">
        <f t="shared" si="26"/>
        <v>11</v>
      </c>
      <c r="BS14" s="71">
        <f t="shared" si="27"/>
        <v>5</v>
      </c>
      <c r="BT14" s="74" t="str">
        <f t="shared" si="28"/>
        <v>5 j</v>
      </c>
    </row>
    <row r="15" spans="1:72" ht="15.75">
      <c r="A15" s="201"/>
      <c r="B15" s="18">
        <v>6</v>
      </c>
      <c r="C15" s="2">
        <v>33</v>
      </c>
      <c r="D15" s="2" t="s">
        <v>72</v>
      </c>
      <c r="E15" s="10" t="s">
        <v>121</v>
      </c>
      <c r="F15" s="2" t="s">
        <v>143</v>
      </c>
      <c r="G15" s="10" t="s">
        <v>24</v>
      </c>
      <c r="H15" s="34">
        <v>1944</v>
      </c>
      <c r="I15" s="2"/>
      <c r="J15" s="2"/>
      <c r="K15" s="2"/>
      <c r="L15" s="2"/>
      <c r="M15" s="6">
        <f>+VSS!M33</f>
        <v>10</v>
      </c>
      <c r="N15" s="6">
        <f>+VSS!N33</f>
        <v>9</v>
      </c>
      <c r="O15" s="6">
        <f>+VSS!O33</f>
        <v>8</v>
      </c>
      <c r="P15" s="6">
        <f>+VSS!P33</f>
        <v>8</v>
      </c>
      <c r="Q15" s="6">
        <f>+VSS!Q33</f>
        <v>8</v>
      </c>
      <c r="R15" s="64">
        <f t="shared" si="0"/>
        <v>43</v>
      </c>
      <c r="S15" s="6">
        <f>+VSS!S33</f>
        <v>10</v>
      </c>
      <c r="T15" s="6">
        <f>+VSS!T33</f>
        <v>10</v>
      </c>
      <c r="U15" s="6">
        <f>+VSS!U33</f>
        <v>9</v>
      </c>
      <c r="V15" s="6">
        <f>+VSS!V33</f>
        <v>9</v>
      </c>
      <c r="W15" s="6">
        <f>+VSS!W33</f>
        <v>8</v>
      </c>
      <c r="X15" s="64">
        <f t="shared" si="1"/>
        <v>46</v>
      </c>
      <c r="Y15" s="6">
        <f>+VSS!Y33</f>
        <v>10</v>
      </c>
      <c r="Z15" s="6">
        <f>+VSS!Z33</f>
        <v>10</v>
      </c>
      <c r="AA15" s="6">
        <f>+VSS!AA33</f>
        <v>10</v>
      </c>
      <c r="AB15" s="6">
        <f>+VSS!AB33</f>
        <v>9</v>
      </c>
      <c r="AC15" s="6">
        <f>+VSS!AC33</f>
        <v>9</v>
      </c>
      <c r="AD15" s="64">
        <f t="shared" si="2"/>
        <v>48</v>
      </c>
      <c r="AE15" s="6">
        <f>+VSS!AE33</f>
        <v>10</v>
      </c>
      <c r="AF15" s="6">
        <f>+VSS!AF33</f>
        <v>10</v>
      </c>
      <c r="AG15" s="6">
        <f>+VSS!AG33</f>
        <v>9</v>
      </c>
      <c r="AH15" s="6">
        <f>+VSS!AH33</f>
        <v>3</v>
      </c>
      <c r="AI15" s="6">
        <f>+VSS!AI33</f>
        <v>1</v>
      </c>
      <c r="AJ15" s="64">
        <f t="shared" si="3"/>
        <v>33</v>
      </c>
      <c r="AK15" s="66">
        <f t="shared" si="4"/>
        <v>170.0005303</v>
      </c>
      <c r="AL15" s="64">
        <f t="shared" si="5"/>
        <v>30</v>
      </c>
      <c r="AM15" s="34">
        <v>17</v>
      </c>
      <c r="AN15" s="67">
        <v>3</v>
      </c>
      <c r="AO15" s="64">
        <f t="shared" si="6"/>
        <v>18</v>
      </c>
      <c r="AP15" s="68"/>
      <c r="AQ15" s="68"/>
      <c r="AR15" s="68"/>
      <c r="AS15" s="68"/>
      <c r="AT15" s="68"/>
      <c r="AU15" s="68"/>
      <c r="AV15" s="68"/>
      <c r="AW15" s="69">
        <v>8</v>
      </c>
      <c r="AX15" s="64">
        <f t="shared" si="7"/>
        <v>29</v>
      </c>
      <c r="AY15" s="135">
        <f t="shared" si="8"/>
        <v>25.00167</v>
      </c>
      <c r="AZ15" s="71">
        <f t="shared" si="9"/>
        <v>24</v>
      </c>
      <c r="BA15" s="72">
        <f t="shared" si="10"/>
        <v>0</v>
      </c>
      <c r="BB15" s="71">
        <f t="shared" si="11"/>
        <v>9</v>
      </c>
      <c r="BC15" s="72">
        <f t="shared" si="12"/>
        <v>0</v>
      </c>
      <c r="BD15" s="71">
        <f t="shared" si="13"/>
        <v>22</v>
      </c>
      <c r="BE15" s="73">
        <f t="shared" si="14"/>
        <v>25.00167</v>
      </c>
      <c r="BF15" s="71">
        <f t="shared" si="15"/>
        <v>3</v>
      </c>
      <c r="BG15" s="71">
        <f t="shared" si="16"/>
        <v>3</v>
      </c>
      <c r="BH15" s="74" t="str">
        <f t="shared" si="17"/>
        <v>3 v</v>
      </c>
      <c r="BI15" s="75">
        <f t="shared" si="18"/>
        <v>100.00668</v>
      </c>
      <c r="BJ15" s="75">
        <v>197.0005529</v>
      </c>
      <c r="BK15" s="138">
        <f t="shared" si="19"/>
        <v>297.0072329</v>
      </c>
      <c r="BL15" s="71">
        <f t="shared" si="20"/>
        <v>12</v>
      </c>
      <c r="BM15" s="72">
        <f t="shared" si="21"/>
        <v>0</v>
      </c>
      <c r="BN15" s="71">
        <f t="shared" si="22"/>
        <v>10</v>
      </c>
      <c r="BO15" s="72">
        <f t="shared" si="23"/>
        <v>0</v>
      </c>
      <c r="BP15" s="76">
        <f t="shared" si="24"/>
        <v>38</v>
      </c>
      <c r="BQ15" s="68">
        <f t="shared" si="25"/>
        <v>297.0072329</v>
      </c>
      <c r="BR15" s="76">
        <f t="shared" si="26"/>
        <v>1</v>
      </c>
      <c r="BS15" s="71">
        <f t="shared" si="27"/>
        <v>1</v>
      </c>
      <c r="BT15" s="74" t="str">
        <f t="shared" si="28"/>
        <v>1 v</v>
      </c>
    </row>
    <row r="16" spans="1:72" ht="15.75">
      <c r="A16" s="200">
        <f>+A8+1/48</f>
        <v>0.42361111111111105</v>
      </c>
      <c r="B16" s="19">
        <v>8</v>
      </c>
      <c r="C16" s="2">
        <v>24</v>
      </c>
      <c r="D16" s="2" t="s">
        <v>64</v>
      </c>
      <c r="E16" s="10" t="s">
        <v>114</v>
      </c>
      <c r="F16" s="2" t="s">
        <v>148</v>
      </c>
      <c r="G16" s="10" t="s">
        <v>36</v>
      </c>
      <c r="H16" s="34">
        <v>1958</v>
      </c>
      <c r="I16" s="2"/>
      <c r="J16" s="2"/>
      <c r="K16" s="2"/>
      <c r="L16" s="2"/>
      <c r="M16" s="6">
        <f>+VSS!M24</f>
        <v>9</v>
      </c>
      <c r="N16" s="6">
        <f>+VSS!N24</f>
        <v>9</v>
      </c>
      <c r="O16" s="6">
        <f>+VSS!O24</f>
        <v>9</v>
      </c>
      <c r="P16" s="6">
        <f>+VSS!P24</f>
        <v>8</v>
      </c>
      <c r="Q16" s="6">
        <f>+VSS!Q24</f>
        <v>8</v>
      </c>
      <c r="R16" s="64">
        <f t="shared" si="0"/>
        <v>43</v>
      </c>
      <c r="S16" s="6">
        <f>+VSS!S24</f>
        <v>10</v>
      </c>
      <c r="T16" s="6">
        <f>+VSS!T24</f>
        <v>10</v>
      </c>
      <c r="U16" s="6">
        <f>+VSS!U24</f>
        <v>10</v>
      </c>
      <c r="V16" s="6">
        <f>+VSS!V24</f>
        <v>9</v>
      </c>
      <c r="W16" s="6">
        <f>+VSS!W24</f>
        <v>9</v>
      </c>
      <c r="X16" s="64">
        <f t="shared" si="1"/>
        <v>48</v>
      </c>
      <c r="Y16" s="6">
        <f>+VSS!Y24</f>
        <v>50</v>
      </c>
      <c r="Z16" s="6">
        <f>+VSS!Z24</f>
        <v>0</v>
      </c>
      <c r="AA16" s="6">
        <f>+VSS!AA24</f>
        <v>0</v>
      </c>
      <c r="AB16" s="6">
        <f>+VSS!AB24</f>
        <v>0</v>
      </c>
      <c r="AC16" s="6">
        <f>+VSS!AC24</f>
        <v>0</v>
      </c>
      <c r="AD16" s="64">
        <f t="shared" si="2"/>
        <v>50</v>
      </c>
      <c r="AE16" s="6">
        <f>+VSS!AE24</f>
        <v>40</v>
      </c>
      <c r="AF16" s="6">
        <f>+VSS!AF24</f>
        <v>0</v>
      </c>
      <c r="AG16" s="6">
        <f>+VSS!AG24</f>
        <v>0</v>
      </c>
      <c r="AH16" s="6">
        <f>+VSS!AH24</f>
        <v>0</v>
      </c>
      <c r="AI16" s="6">
        <f>+VSS!AI24</f>
        <v>0</v>
      </c>
      <c r="AJ16" s="64">
        <f t="shared" si="3"/>
        <v>40</v>
      </c>
      <c r="AK16" s="66">
        <f t="shared" si="4"/>
        <v>181.00055229999998</v>
      </c>
      <c r="AL16" s="64">
        <f t="shared" si="5"/>
        <v>21</v>
      </c>
      <c r="AM16" s="34">
        <v>21</v>
      </c>
      <c r="AN16" s="67">
        <v>1</v>
      </c>
      <c r="AO16" s="64">
        <f t="shared" si="6"/>
        <v>3</v>
      </c>
      <c r="AP16" s="68"/>
      <c r="AQ16" s="68"/>
      <c r="AR16" s="68"/>
      <c r="AS16" s="68"/>
      <c r="AT16" s="68"/>
      <c r="AU16" s="68"/>
      <c r="AV16" s="68"/>
      <c r="AW16" s="69">
        <v>16</v>
      </c>
      <c r="AX16" s="64">
        <f t="shared" si="7"/>
        <v>11</v>
      </c>
      <c r="AY16" s="135">
        <f t="shared" si="8"/>
        <v>37.002089999999995</v>
      </c>
      <c r="AZ16" s="71">
        <f t="shared" si="9"/>
        <v>7</v>
      </c>
      <c r="BA16" s="72">
        <f t="shared" si="10"/>
        <v>0</v>
      </c>
      <c r="BB16" s="71">
        <f t="shared" si="11"/>
        <v>9</v>
      </c>
      <c r="BC16" s="72">
        <f t="shared" si="12"/>
        <v>37.002089999999995</v>
      </c>
      <c r="BD16" s="71">
        <f t="shared" si="13"/>
        <v>5</v>
      </c>
      <c r="BE16" s="73">
        <f t="shared" si="14"/>
        <v>0</v>
      </c>
      <c r="BF16" s="71">
        <f t="shared" si="15"/>
        <v>4</v>
      </c>
      <c r="BG16" s="71">
        <f t="shared" si="16"/>
        <v>5</v>
      </c>
      <c r="BH16" s="74" t="str">
        <f t="shared" si="17"/>
        <v>5 s</v>
      </c>
      <c r="BI16" s="75">
        <f t="shared" si="18"/>
        <v>148.00835999999998</v>
      </c>
      <c r="BJ16" s="75">
        <v>146.0004336</v>
      </c>
      <c r="BK16" s="138">
        <f t="shared" si="19"/>
        <v>294.0087936</v>
      </c>
      <c r="BL16" s="71">
        <f t="shared" si="20"/>
        <v>13</v>
      </c>
      <c r="BM16" s="72">
        <f t="shared" si="21"/>
        <v>0</v>
      </c>
      <c r="BN16" s="71">
        <f t="shared" si="22"/>
        <v>10</v>
      </c>
      <c r="BO16" s="72">
        <f t="shared" si="23"/>
        <v>294.0087936</v>
      </c>
      <c r="BP16" s="76">
        <f t="shared" si="24"/>
        <v>7</v>
      </c>
      <c r="BQ16" s="68">
        <f t="shared" si="25"/>
        <v>0</v>
      </c>
      <c r="BR16" s="76">
        <f t="shared" si="26"/>
        <v>11</v>
      </c>
      <c r="BS16" s="71">
        <f t="shared" si="27"/>
        <v>7</v>
      </c>
      <c r="BT16" s="74" t="str">
        <f t="shared" si="28"/>
        <v>7 s</v>
      </c>
    </row>
    <row r="17" spans="1:72" ht="15.75">
      <c r="A17" s="200"/>
      <c r="B17" s="18">
        <v>9</v>
      </c>
      <c r="C17" s="2">
        <v>5</v>
      </c>
      <c r="D17" s="2" t="s">
        <v>48</v>
      </c>
      <c r="E17" s="10" t="s">
        <v>101</v>
      </c>
      <c r="F17" s="2" t="s">
        <v>146</v>
      </c>
      <c r="G17" s="10" t="s">
        <v>36</v>
      </c>
      <c r="H17" s="34">
        <v>1954</v>
      </c>
      <c r="I17" s="2"/>
      <c r="J17" s="2"/>
      <c r="K17" s="2"/>
      <c r="L17" s="2"/>
      <c r="M17" s="6">
        <f>+VSS!M8</f>
        <v>10</v>
      </c>
      <c r="N17" s="6">
        <f>+VSS!N8</f>
        <v>10</v>
      </c>
      <c r="O17" s="6">
        <f>+VSS!O8</f>
        <v>9</v>
      </c>
      <c r="P17" s="6">
        <f>+VSS!P8</f>
        <v>9</v>
      </c>
      <c r="Q17" s="6">
        <f>+VSS!Q8</f>
        <v>8</v>
      </c>
      <c r="R17" s="64">
        <f t="shared" si="0"/>
        <v>46</v>
      </c>
      <c r="S17" s="6">
        <f>+VSS!S8</f>
        <v>50</v>
      </c>
      <c r="T17" s="6">
        <f>+VSS!T8</f>
        <v>0</v>
      </c>
      <c r="U17" s="6">
        <f>+VSS!U8</f>
        <v>0</v>
      </c>
      <c r="V17" s="6">
        <f>+VSS!V8</f>
        <v>0</v>
      </c>
      <c r="W17" s="6">
        <f>+VSS!W8</f>
        <v>0</v>
      </c>
      <c r="X17" s="64">
        <f t="shared" si="1"/>
        <v>50</v>
      </c>
      <c r="Y17" s="6">
        <f>+VSS!Y8</f>
        <v>49</v>
      </c>
      <c r="Z17" s="6">
        <f>+VSS!Z8</f>
        <v>0</v>
      </c>
      <c r="AA17" s="6">
        <f>+VSS!AA8</f>
        <v>0</v>
      </c>
      <c r="AB17" s="6">
        <f>+VSS!AB8</f>
        <v>0</v>
      </c>
      <c r="AC17" s="6">
        <f>+VSS!AC8</f>
        <v>0</v>
      </c>
      <c r="AD17" s="64">
        <f t="shared" si="2"/>
        <v>49</v>
      </c>
      <c r="AE17" s="6">
        <f>+VSS!AE8</f>
        <v>50</v>
      </c>
      <c r="AF17" s="6">
        <f>+VSS!AF8</f>
        <v>0</v>
      </c>
      <c r="AG17" s="6">
        <f>+VSS!AG8</f>
        <v>0</v>
      </c>
      <c r="AH17" s="6">
        <f>+VSS!AH8</f>
        <v>0</v>
      </c>
      <c r="AI17" s="6">
        <f>+VSS!AI8</f>
        <v>0</v>
      </c>
      <c r="AJ17" s="64">
        <f t="shared" si="3"/>
        <v>50</v>
      </c>
      <c r="AK17" s="66">
        <f t="shared" si="4"/>
        <v>195.0005446</v>
      </c>
      <c r="AL17" s="64">
        <f t="shared" si="5"/>
        <v>4</v>
      </c>
      <c r="AM17" s="34">
        <v>15</v>
      </c>
      <c r="AN17" s="67">
        <v>1</v>
      </c>
      <c r="AO17" s="64">
        <f t="shared" si="6"/>
        <v>22</v>
      </c>
      <c r="AP17" s="68"/>
      <c r="AQ17" s="68"/>
      <c r="AR17" s="68"/>
      <c r="AS17" s="68"/>
      <c r="AT17" s="68"/>
      <c r="AU17" s="68"/>
      <c r="AV17" s="68"/>
      <c r="AW17" s="69">
        <v>14</v>
      </c>
      <c r="AX17" s="64">
        <f t="shared" si="7"/>
        <v>16</v>
      </c>
      <c r="AY17" s="135">
        <f t="shared" si="8"/>
        <v>29.00149</v>
      </c>
      <c r="AZ17" s="71">
        <f t="shared" si="9"/>
        <v>18</v>
      </c>
      <c r="BA17" s="72">
        <f t="shared" si="10"/>
        <v>0</v>
      </c>
      <c r="BB17" s="71">
        <f t="shared" si="11"/>
        <v>9</v>
      </c>
      <c r="BC17" s="72">
        <f t="shared" si="12"/>
        <v>29.00149</v>
      </c>
      <c r="BD17" s="71">
        <f t="shared" si="13"/>
        <v>12</v>
      </c>
      <c r="BE17" s="73">
        <f t="shared" si="14"/>
        <v>0</v>
      </c>
      <c r="BF17" s="71">
        <f t="shared" si="15"/>
        <v>4</v>
      </c>
      <c r="BG17" s="71">
        <f t="shared" si="16"/>
        <v>12</v>
      </c>
      <c r="BH17" s="74" t="str">
        <f t="shared" si="17"/>
        <v>12 s</v>
      </c>
      <c r="BI17" s="77">
        <f t="shared" si="18"/>
        <v>116.00596</v>
      </c>
      <c r="BJ17" s="75">
        <v>174.0005183</v>
      </c>
      <c r="BK17" s="138">
        <f t="shared" si="19"/>
        <v>290.0064783</v>
      </c>
      <c r="BL17" s="71">
        <f t="shared" si="20"/>
        <v>14</v>
      </c>
      <c r="BM17" s="72">
        <f t="shared" si="21"/>
        <v>0</v>
      </c>
      <c r="BN17" s="71">
        <f t="shared" si="22"/>
        <v>10</v>
      </c>
      <c r="BO17" s="72">
        <f t="shared" si="23"/>
        <v>290.0064783</v>
      </c>
      <c r="BP17" s="76">
        <f t="shared" si="24"/>
        <v>8</v>
      </c>
      <c r="BQ17" s="68">
        <f t="shared" si="25"/>
        <v>0</v>
      </c>
      <c r="BR17" s="76">
        <f t="shared" si="26"/>
        <v>11</v>
      </c>
      <c r="BS17" s="71">
        <f t="shared" si="27"/>
        <v>8</v>
      </c>
      <c r="BT17" s="74" t="str">
        <f t="shared" si="28"/>
        <v>8 s</v>
      </c>
    </row>
    <row r="18" spans="1:72" ht="15.75">
      <c r="A18" s="200"/>
      <c r="B18" s="17">
        <v>10</v>
      </c>
      <c r="C18" s="2">
        <v>18</v>
      </c>
      <c r="D18" s="2" t="s">
        <v>58</v>
      </c>
      <c r="E18" s="10" t="s">
        <v>108</v>
      </c>
      <c r="F18" s="2" t="s">
        <v>151</v>
      </c>
      <c r="G18" s="10" t="s">
        <v>36</v>
      </c>
      <c r="H18" s="34">
        <v>1983</v>
      </c>
      <c r="I18" s="2"/>
      <c r="J18" s="2"/>
      <c r="K18" s="2"/>
      <c r="L18" s="2"/>
      <c r="M18" s="6">
        <f>+VSS!M18</f>
        <v>10</v>
      </c>
      <c r="N18" s="6">
        <f>+VSS!N18</f>
        <v>9</v>
      </c>
      <c r="O18" s="6">
        <f>+VSS!O18</f>
        <v>9</v>
      </c>
      <c r="P18" s="6">
        <f>+VSS!P18</f>
        <v>9</v>
      </c>
      <c r="Q18" s="6">
        <f>+VSS!Q18</f>
        <v>8</v>
      </c>
      <c r="R18" s="64">
        <f t="shared" si="0"/>
        <v>45</v>
      </c>
      <c r="S18" s="6">
        <f>+VSS!S18</f>
        <v>10</v>
      </c>
      <c r="T18" s="6">
        <f>+VSS!T18</f>
        <v>10</v>
      </c>
      <c r="U18" s="6">
        <f>+VSS!U18</f>
        <v>10</v>
      </c>
      <c r="V18" s="6">
        <f>+VSS!V18</f>
        <v>9</v>
      </c>
      <c r="W18" s="6">
        <f>+VSS!W18</f>
        <v>8</v>
      </c>
      <c r="X18" s="64">
        <f t="shared" si="1"/>
        <v>47</v>
      </c>
      <c r="Y18" s="6">
        <f>+VSS!Y18</f>
        <v>10</v>
      </c>
      <c r="Z18" s="6">
        <f>+VSS!Z18</f>
        <v>10</v>
      </c>
      <c r="AA18" s="6">
        <f>+VSS!AA18</f>
        <v>10</v>
      </c>
      <c r="AB18" s="6">
        <f>+VSS!AB18</f>
        <v>9</v>
      </c>
      <c r="AC18" s="6">
        <f>+VSS!AC18</f>
        <v>9</v>
      </c>
      <c r="AD18" s="64">
        <f t="shared" si="2"/>
        <v>48</v>
      </c>
      <c r="AE18" s="6">
        <f>+VSS!AE18</f>
        <v>10</v>
      </c>
      <c r="AF18" s="6">
        <f>+VSS!AF18</f>
        <v>10</v>
      </c>
      <c r="AG18" s="6">
        <f>+VSS!AG18</f>
        <v>9</v>
      </c>
      <c r="AH18" s="6">
        <f>+VSS!AH18</f>
        <v>9</v>
      </c>
      <c r="AI18" s="6">
        <f>+VSS!AI18</f>
        <v>8</v>
      </c>
      <c r="AJ18" s="64">
        <f t="shared" si="3"/>
        <v>46</v>
      </c>
      <c r="AK18" s="66">
        <f t="shared" si="4"/>
        <v>186.0005315</v>
      </c>
      <c r="AL18" s="64">
        <f t="shared" si="5"/>
        <v>15</v>
      </c>
      <c r="AM18" s="34">
        <v>14</v>
      </c>
      <c r="AN18" s="67"/>
      <c r="AO18" s="64">
        <f t="shared" si="6"/>
        <v>25</v>
      </c>
      <c r="AP18" s="68"/>
      <c r="AQ18" s="68"/>
      <c r="AR18" s="68"/>
      <c r="AS18" s="68"/>
      <c r="AT18" s="68"/>
      <c r="AU18" s="68"/>
      <c r="AV18" s="68"/>
      <c r="AW18" s="69">
        <v>11</v>
      </c>
      <c r="AX18" s="64">
        <f t="shared" si="7"/>
        <v>23</v>
      </c>
      <c r="AY18" s="135">
        <f t="shared" si="8"/>
        <v>25.0014</v>
      </c>
      <c r="AZ18" s="71">
        <f t="shared" si="9"/>
        <v>26</v>
      </c>
      <c r="BA18" s="72">
        <f t="shared" si="10"/>
        <v>0</v>
      </c>
      <c r="BB18" s="71">
        <f t="shared" si="11"/>
        <v>9</v>
      </c>
      <c r="BC18" s="72">
        <f t="shared" si="12"/>
        <v>25.0014</v>
      </c>
      <c r="BD18" s="71">
        <f t="shared" si="13"/>
        <v>16</v>
      </c>
      <c r="BE18" s="73">
        <f t="shared" si="14"/>
        <v>0</v>
      </c>
      <c r="BF18" s="71">
        <f t="shared" si="15"/>
        <v>4</v>
      </c>
      <c r="BG18" s="71">
        <f t="shared" si="16"/>
        <v>16</v>
      </c>
      <c r="BH18" s="74" t="str">
        <f t="shared" si="17"/>
        <v>16 s</v>
      </c>
      <c r="BI18" s="75">
        <f t="shared" si="18"/>
        <v>100.0056</v>
      </c>
      <c r="BJ18" s="75">
        <v>187.0005096</v>
      </c>
      <c r="BK18" s="138">
        <f t="shared" si="19"/>
        <v>287.0061096</v>
      </c>
      <c r="BL18" s="71">
        <f t="shared" si="20"/>
        <v>15</v>
      </c>
      <c r="BM18" s="72">
        <f t="shared" si="21"/>
        <v>0</v>
      </c>
      <c r="BN18" s="71">
        <f t="shared" si="22"/>
        <v>10</v>
      </c>
      <c r="BO18" s="72">
        <f t="shared" si="23"/>
        <v>287.0061096</v>
      </c>
      <c r="BP18" s="76">
        <f t="shared" si="24"/>
        <v>9</v>
      </c>
      <c r="BQ18" s="68">
        <f t="shared" si="25"/>
        <v>0</v>
      </c>
      <c r="BR18" s="76">
        <f t="shared" si="26"/>
        <v>11</v>
      </c>
      <c r="BS18" s="71">
        <f t="shared" si="27"/>
        <v>9</v>
      </c>
      <c r="BT18" s="74" t="str">
        <f t="shared" si="28"/>
        <v>9 s</v>
      </c>
    </row>
    <row r="19" spans="1:72" ht="15.75">
      <c r="A19" s="201"/>
      <c r="B19" s="17">
        <v>11</v>
      </c>
      <c r="C19" s="2">
        <v>31</v>
      </c>
      <c r="D19" s="2" t="s">
        <v>71</v>
      </c>
      <c r="E19" s="10" t="s">
        <v>101</v>
      </c>
      <c r="F19" s="2" t="s">
        <v>146</v>
      </c>
      <c r="G19" s="10" t="s">
        <v>36</v>
      </c>
      <c r="H19" s="34">
        <v>1977</v>
      </c>
      <c r="I19" s="2"/>
      <c r="J19" s="2"/>
      <c r="K19" s="2"/>
      <c r="L19" s="2"/>
      <c r="M19" s="6">
        <f>+VSS!M31</f>
        <v>10</v>
      </c>
      <c r="N19" s="6">
        <f>+VSS!N31</f>
        <v>9</v>
      </c>
      <c r="O19" s="6">
        <f>+VSS!O31</f>
        <v>9</v>
      </c>
      <c r="P19" s="6">
        <f>+VSS!P31</f>
        <v>8</v>
      </c>
      <c r="Q19" s="6">
        <f>+VSS!Q31</f>
        <v>0</v>
      </c>
      <c r="R19" s="64">
        <f t="shared" si="0"/>
        <v>36</v>
      </c>
      <c r="S19" s="6">
        <f>+VSS!S31</f>
        <v>10</v>
      </c>
      <c r="T19" s="6">
        <f>+VSS!T31</f>
        <v>10</v>
      </c>
      <c r="U19" s="6">
        <f>+VSS!U31</f>
        <v>8</v>
      </c>
      <c r="V19" s="6">
        <f>+VSS!V31</f>
        <v>8</v>
      </c>
      <c r="W19" s="6">
        <f>+VSS!W31</f>
        <v>0</v>
      </c>
      <c r="X19" s="64">
        <f t="shared" si="1"/>
        <v>36</v>
      </c>
      <c r="Y19" s="6">
        <f>+VSS!Y31</f>
        <v>10</v>
      </c>
      <c r="Z19" s="6">
        <f>+VSS!Z31</f>
        <v>10</v>
      </c>
      <c r="AA19" s="6">
        <f>+VSS!AA31</f>
        <v>10</v>
      </c>
      <c r="AB19" s="6">
        <f>+VSS!AB31</f>
        <v>10</v>
      </c>
      <c r="AC19" s="6">
        <f>+VSS!AC31</f>
        <v>10</v>
      </c>
      <c r="AD19" s="64">
        <f t="shared" si="2"/>
        <v>50</v>
      </c>
      <c r="AE19" s="6">
        <f>+VSS!AE31</f>
        <v>10</v>
      </c>
      <c r="AF19" s="6">
        <f>+VSS!AF31</f>
        <v>10</v>
      </c>
      <c r="AG19" s="6">
        <f>+VSS!AG31</f>
        <v>10</v>
      </c>
      <c r="AH19" s="6">
        <f>+VSS!AH31</f>
        <v>10</v>
      </c>
      <c r="AI19" s="6">
        <f>+VSS!AI31</f>
        <v>10</v>
      </c>
      <c r="AJ19" s="64">
        <f t="shared" si="3"/>
        <v>50</v>
      </c>
      <c r="AK19" s="66">
        <f t="shared" si="4"/>
        <v>172.0005396</v>
      </c>
      <c r="AL19" s="64">
        <f t="shared" si="5"/>
        <v>28</v>
      </c>
      <c r="AM19" s="34">
        <v>17</v>
      </c>
      <c r="AN19" s="67">
        <v>4</v>
      </c>
      <c r="AO19" s="64">
        <f t="shared" si="6"/>
        <v>18</v>
      </c>
      <c r="AP19" s="68"/>
      <c r="AQ19" s="68"/>
      <c r="AR19" s="68"/>
      <c r="AS19" s="68"/>
      <c r="AT19" s="68"/>
      <c r="AU19" s="68"/>
      <c r="AV19" s="68"/>
      <c r="AW19" s="69">
        <v>13</v>
      </c>
      <c r="AX19" s="64">
        <f t="shared" si="7"/>
        <v>20</v>
      </c>
      <c r="AY19" s="135">
        <f t="shared" si="8"/>
        <v>30.00166</v>
      </c>
      <c r="AZ19" s="71">
        <f t="shared" si="9"/>
        <v>16</v>
      </c>
      <c r="BA19" s="72">
        <f t="shared" si="10"/>
        <v>0</v>
      </c>
      <c r="BB19" s="71">
        <f t="shared" si="11"/>
        <v>9</v>
      </c>
      <c r="BC19" s="72">
        <f t="shared" si="12"/>
        <v>30.00166</v>
      </c>
      <c r="BD19" s="71">
        <f t="shared" si="13"/>
        <v>11</v>
      </c>
      <c r="BE19" s="73">
        <f t="shared" si="14"/>
        <v>0</v>
      </c>
      <c r="BF19" s="71">
        <f t="shared" si="15"/>
        <v>4</v>
      </c>
      <c r="BG19" s="71">
        <f t="shared" si="16"/>
        <v>11</v>
      </c>
      <c r="BH19" s="74" t="str">
        <f t="shared" si="17"/>
        <v>11 s</v>
      </c>
      <c r="BI19" s="75">
        <f t="shared" si="18"/>
        <v>120.00664</v>
      </c>
      <c r="BJ19" s="75">
        <v>165.00048959999998</v>
      </c>
      <c r="BK19" s="138">
        <f t="shared" si="19"/>
        <v>285.0071296</v>
      </c>
      <c r="BL19" s="71">
        <f t="shared" si="20"/>
        <v>16</v>
      </c>
      <c r="BM19" s="72">
        <f t="shared" si="21"/>
        <v>0</v>
      </c>
      <c r="BN19" s="71">
        <f t="shared" si="22"/>
        <v>10</v>
      </c>
      <c r="BO19" s="72">
        <f t="shared" si="23"/>
        <v>285.0071296</v>
      </c>
      <c r="BP19" s="76">
        <f t="shared" si="24"/>
        <v>10</v>
      </c>
      <c r="BQ19" s="68">
        <f t="shared" si="25"/>
        <v>0</v>
      </c>
      <c r="BR19" s="76">
        <f t="shared" si="26"/>
        <v>11</v>
      </c>
      <c r="BS19" s="71">
        <f t="shared" si="27"/>
        <v>10</v>
      </c>
      <c r="BT19" s="74" t="str">
        <f t="shared" si="28"/>
        <v>10 s</v>
      </c>
    </row>
    <row r="20" spans="1:72" ht="15.75">
      <c r="A20" s="200">
        <f>+A12+1/48</f>
        <v>0.44444444444444436</v>
      </c>
      <c r="B20" s="19">
        <v>3</v>
      </c>
      <c r="C20" s="2">
        <v>11</v>
      </c>
      <c r="D20" s="2" t="s">
        <v>54</v>
      </c>
      <c r="E20" s="10" t="s">
        <v>105</v>
      </c>
      <c r="F20" s="2" t="s">
        <v>149</v>
      </c>
      <c r="G20" s="10" t="s">
        <v>36</v>
      </c>
      <c r="H20" s="34">
        <v>1979</v>
      </c>
      <c r="I20" s="2"/>
      <c r="J20" s="2"/>
      <c r="K20" s="2"/>
      <c r="L20" s="2"/>
      <c r="M20" s="6">
        <f>+VSS!M14</f>
        <v>10</v>
      </c>
      <c r="N20" s="6">
        <f>+VSS!N14</f>
        <v>10</v>
      </c>
      <c r="O20" s="6">
        <f>+VSS!O14</f>
        <v>10</v>
      </c>
      <c r="P20" s="6">
        <f>+VSS!P14</f>
        <v>9</v>
      </c>
      <c r="Q20" s="6">
        <f>+VSS!Q14</f>
        <v>8</v>
      </c>
      <c r="R20" s="64">
        <f t="shared" si="0"/>
        <v>47</v>
      </c>
      <c r="S20" s="6">
        <f>+VSS!S14</f>
        <v>10</v>
      </c>
      <c r="T20" s="6">
        <f>+VSS!T14</f>
        <v>10</v>
      </c>
      <c r="U20" s="6">
        <f>+VSS!U14</f>
        <v>9</v>
      </c>
      <c r="V20" s="6">
        <f>+VSS!V14</f>
        <v>8</v>
      </c>
      <c r="W20" s="6">
        <f>+VSS!W14</f>
        <v>8</v>
      </c>
      <c r="X20" s="64">
        <f t="shared" si="1"/>
        <v>45</v>
      </c>
      <c r="Y20" s="6">
        <f>+VSS!Y14</f>
        <v>10</v>
      </c>
      <c r="Z20" s="6">
        <f>+VSS!Z14</f>
        <v>10</v>
      </c>
      <c r="AA20" s="6">
        <f>+VSS!AA14</f>
        <v>10</v>
      </c>
      <c r="AB20" s="6">
        <f>+VSS!AB14</f>
        <v>10</v>
      </c>
      <c r="AC20" s="6">
        <f>+VSS!AC14</f>
        <v>9</v>
      </c>
      <c r="AD20" s="64">
        <f t="shared" si="2"/>
        <v>49</v>
      </c>
      <c r="AE20" s="6">
        <f>+VSS!AE14</f>
        <v>10</v>
      </c>
      <c r="AF20" s="6">
        <f>+VSS!AF14</f>
        <v>10</v>
      </c>
      <c r="AG20" s="6">
        <f>+VSS!AG14</f>
        <v>10</v>
      </c>
      <c r="AH20" s="6">
        <f>+VSS!AH14</f>
        <v>10</v>
      </c>
      <c r="AI20" s="6">
        <f>+VSS!AI14</f>
        <v>9</v>
      </c>
      <c r="AJ20" s="64">
        <f t="shared" si="3"/>
        <v>49</v>
      </c>
      <c r="AK20" s="66">
        <f t="shared" si="4"/>
        <v>190.00053970000002</v>
      </c>
      <c r="AL20" s="64">
        <f t="shared" si="5"/>
        <v>10</v>
      </c>
      <c r="AM20" s="34">
        <v>18</v>
      </c>
      <c r="AN20" s="67">
        <v>7</v>
      </c>
      <c r="AO20" s="64">
        <f t="shared" si="6"/>
        <v>16</v>
      </c>
      <c r="AP20" s="68"/>
      <c r="AQ20" s="68"/>
      <c r="AR20" s="68"/>
      <c r="AS20" s="68"/>
      <c r="AT20" s="68"/>
      <c r="AU20" s="68"/>
      <c r="AV20" s="68"/>
      <c r="AW20" s="69">
        <v>5</v>
      </c>
      <c r="AX20" s="64">
        <f t="shared" si="7"/>
        <v>31</v>
      </c>
      <c r="AY20" s="135">
        <f t="shared" si="8"/>
        <v>23.00173</v>
      </c>
      <c r="AZ20" s="71">
        <f t="shared" si="9"/>
        <v>28</v>
      </c>
      <c r="BA20" s="72">
        <f t="shared" si="10"/>
        <v>0</v>
      </c>
      <c r="BB20" s="71">
        <f t="shared" si="11"/>
        <v>9</v>
      </c>
      <c r="BC20" s="72">
        <f t="shared" si="12"/>
        <v>23.00173</v>
      </c>
      <c r="BD20" s="71">
        <f t="shared" si="13"/>
        <v>18</v>
      </c>
      <c r="BE20" s="73">
        <f t="shared" si="14"/>
        <v>0</v>
      </c>
      <c r="BF20" s="71">
        <f t="shared" si="15"/>
        <v>4</v>
      </c>
      <c r="BG20" s="71">
        <f t="shared" si="16"/>
        <v>18</v>
      </c>
      <c r="BH20" s="74" t="str">
        <f t="shared" si="17"/>
        <v>18 s</v>
      </c>
      <c r="BI20" s="77">
        <f t="shared" si="18"/>
        <v>92.00692</v>
      </c>
      <c r="BJ20" s="75">
        <v>192.0005317</v>
      </c>
      <c r="BK20" s="138">
        <f t="shared" si="19"/>
        <v>284.0074517</v>
      </c>
      <c r="BL20" s="71">
        <f t="shared" si="20"/>
        <v>17</v>
      </c>
      <c r="BM20" s="72">
        <f t="shared" si="21"/>
        <v>0</v>
      </c>
      <c r="BN20" s="71">
        <f t="shared" si="22"/>
        <v>10</v>
      </c>
      <c r="BO20" s="72">
        <f t="shared" si="23"/>
        <v>284.0074517</v>
      </c>
      <c r="BP20" s="76">
        <f t="shared" si="24"/>
        <v>11</v>
      </c>
      <c r="BQ20" s="68">
        <f t="shared" si="25"/>
        <v>0</v>
      </c>
      <c r="BR20" s="76">
        <f t="shared" si="26"/>
        <v>11</v>
      </c>
      <c r="BS20" s="71">
        <f t="shared" si="27"/>
        <v>11</v>
      </c>
      <c r="BT20" s="74" t="str">
        <f t="shared" si="28"/>
        <v>11 s</v>
      </c>
    </row>
    <row r="21" spans="1:72" ht="15.75">
      <c r="A21" s="200"/>
      <c r="B21" s="18">
        <v>4</v>
      </c>
      <c r="C21" s="2">
        <v>2</v>
      </c>
      <c r="D21" s="2" t="s">
        <v>45</v>
      </c>
      <c r="E21" s="10" t="s">
        <v>98</v>
      </c>
      <c r="F21" s="2" t="s">
        <v>143</v>
      </c>
      <c r="G21" s="10" t="s">
        <v>25</v>
      </c>
      <c r="H21" s="34">
        <v>1990</v>
      </c>
      <c r="I21" s="2"/>
      <c r="J21" s="2"/>
      <c r="K21" s="2"/>
      <c r="L21" s="2"/>
      <c r="M21" s="6">
        <f>+VSS!M5</f>
        <v>10</v>
      </c>
      <c r="N21" s="6">
        <f>+VSS!N5</f>
        <v>10</v>
      </c>
      <c r="O21" s="6">
        <f>+VSS!O5</f>
        <v>10</v>
      </c>
      <c r="P21" s="6">
        <f>+VSS!P5</f>
        <v>9</v>
      </c>
      <c r="Q21" s="6">
        <f>+VSS!Q5</f>
        <v>8</v>
      </c>
      <c r="R21" s="64">
        <f t="shared" si="0"/>
        <v>47</v>
      </c>
      <c r="S21" s="6">
        <f>+VSS!S5</f>
        <v>10</v>
      </c>
      <c r="T21" s="6">
        <f>+VSS!T5</f>
        <v>10</v>
      </c>
      <c r="U21" s="6">
        <f>+VSS!U5</f>
        <v>10</v>
      </c>
      <c r="V21" s="6">
        <f>+VSS!V5</f>
        <v>10</v>
      </c>
      <c r="W21" s="6">
        <f>+VSS!W5</f>
        <v>10</v>
      </c>
      <c r="X21" s="64">
        <f t="shared" si="1"/>
        <v>50</v>
      </c>
      <c r="Y21" s="6">
        <f>+VSS!Y5</f>
        <v>10</v>
      </c>
      <c r="Z21" s="6">
        <f>+VSS!Z5</f>
        <v>10</v>
      </c>
      <c r="AA21" s="6">
        <f>+VSS!AA5</f>
        <v>10</v>
      </c>
      <c r="AB21" s="6">
        <f>+VSS!AB5</f>
        <v>10</v>
      </c>
      <c r="AC21" s="6">
        <f>+VSS!AC5</f>
        <v>10</v>
      </c>
      <c r="AD21" s="64">
        <f t="shared" si="2"/>
        <v>50</v>
      </c>
      <c r="AE21" s="6">
        <f>+VSS!AE5</f>
        <v>10</v>
      </c>
      <c r="AF21" s="6">
        <f>+VSS!AF5</f>
        <v>10</v>
      </c>
      <c r="AG21" s="6">
        <f>+VSS!AG5</f>
        <v>10</v>
      </c>
      <c r="AH21" s="6">
        <f>+VSS!AH5</f>
        <v>10</v>
      </c>
      <c r="AI21" s="6">
        <f>+VSS!AI5</f>
        <v>10</v>
      </c>
      <c r="AJ21" s="64">
        <f t="shared" si="3"/>
        <v>50</v>
      </c>
      <c r="AK21" s="66">
        <f t="shared" si="4"/>
        <v>197.0005547</v>
      </c>
      <c r="AL21" s="64">
        <f t="shared" si="5"/>
        <v>2</v>
      </c>
      <c r="AM21" s="34">
        <v>16</v>
      </c>
      <c r="AN21" s="67">
        <v>1</v>
      </c>
      <c r="AO21" s="64">
        <f t="shared" si="6"/>
        <v>20</v>
      </c>
      <c r="AP21" s="68">
        <f>+IF(G21=AP20,AK21,0)</f>
        <v>0</v>
      </c>
      <c r="AQ21" s="68"/>
      <c r="AR21" s="68"/>
      <c r="AS21" s="68"/>
      <c r="AT21" s="68"/>
      <c r="AU21" s="68"/>
      <c r="AV21" s="68"/>
      <c r="AW21" s="69">
        <v>9</v>
      </c>
      <c r="AX21" s="64">
        <f t="shared" si="7"/>
        <v>26</v>
      </c>
      <c r="AY21" s="135">
        <f t="shared" si="8"/>
        <v>25.00159</v>
      </c>
      <c r="AZ21" s="71">
        <f t="shared" si="9"/>
        <v>25</v>
      </c>
      <c r="BA21" s="72">
        <f t="shared" si="10"/>
        <v>25.00159</v>
      </c>
      <c r="BB21" s="71">
        <f t="shared" si="11"/>
        <v>7</v>
      </c>
      <c r="BC21" s="72">
        <f t="shared" si="12"/>
        <v>0</v>
      </c>
      <c r="BD21" s="71">
        <f t="shared" si="13"/>
        <v>22</v>
      </c>
      <c r="BE21" s="73">
        <f t="shared" si="14"/>
        <v>0</v>
      </c>
      <c r="BF21" s="71">
        <f t="shared" si="15"/>
        <v>4</v>
      </c>
      <c r="BG21" s="71">
        <f t="shared" si="16"/>
        <v>7</v>
      </c>
      <c r="BH21" s="74" t="str">
        <f t="shared" si="17"/>
        <v>7 j</v>
      </c>
      <c r="BI21" s="75">
        <f t="shared" si="18"/>
        <v>100.00636</v>
      </c>
      <c r="BJ21" s="75">
        <v>181.00055229999998</v>
      </c>
      <c r="BK21" s="138">
        <f t="shared" si="19"/>
        <v>281.00691229999995</v>
      </c>
      <c r="BL21" s="71">
        <f t="shared" si="20"/>
        <v>18</v>
      </c>
      <c r="BM21" s="72">
        <f t="shared" si="21"/>
        <v>281.00691229999995</v>
      </c>
      <c r="BN21" s="71">
        <f t="shared" si="22"/>
        <v>6</v>
      </c>
      <c r="BO21" s="72">
        <f t="shared" si="23"/>
        <v>0</v>
      </c>
      <c r="BP21" s="76">
        <f t="shared" si="24"/>
        <v>38</v>
      </c>
      <c r="BQ21" s="68">
        <f t="shared" si="25"/>
        <v>0</v>
      </c>
      <c r="BR21" s="76">
        <f t="shared" si="26"/>
        <v>11</v>
      </c>
      <c r="BS21" s="71">
        <f t="shared" si="27"/>
        <v>6</v>
      </c>
      <c r="BT21" s="74" t="str">
        <f t="shared" si="28"/>
        <v>6 j</v>
      </c>
    </row>
    <row r="22" spans="1:72" ht="15.75">
      <c r="A22" s="200"/>
      <c r="B22" s="19">
        <v>5</v>
      </c>
      <c r="C22" s="2">
        <v>17</v>
      </c>
      <c r="D22" s="2" t="s">
        <v>57</v>
      </c>
      <c r="E22" s="10" t="s">
        <v>107</v>
      </c>
      <c r="F22" s="2" t="s">
        <v>150</v>
      </c>
      <c r="G22" s="10" t="s">
        <v>36</v>
      </c>
      <c r="H22" s="34">
        <v>1963</v>
      </c>
      <c r="I22" s="2"/>
      <c r="J22" s="2"/>
      <c r="K22" s="2"/>
      <c r="L22" s="2"/>
      <c r="M22" s="6">
        <f>+VSS!M17</f>
        <v>10</v>
      </c>
      <c r="N22" s="6">
        <f>+VSS!N17</f>
        <v>10</v>
      </c>
      <c r="O22" s="6">
        <f>+VSS!O17</f>
        <v>9</v>
      </c>
      <c r="P22" s="6">
        <f>+VSS!P17</f>
        <v>9</v>
      </c>
      <c r="Q22" s="6">
        <f>+VSS!Q17</f>
        <v>8</v>
      </c>
      <c r="R22" s="64">
        <f t="shared" si="0"/>
        <v>46</v>
      </c>
      <c r="S22" s="6">
        <f>+VSS!S17</f>
        <v>10</v>
      </c>
      <c r="T22" s="6">
        <f>+VSS!T17</f>
        <v>10</v>
      </c>
      <c r="U22" s="6">
        <f>+VSS!U17</f>
        <v>9</v>
      </c>
      <c r="V22" s="6">
        <f>+VSS!V17</f>
        <v>8</v>
      </c>
      <c r="W22" s="6">
        <f>+VSS!W17</f>
        <v>8</v>
      </c>
      <c r="X22" s="64">
        <f t="shared" si="1"/>
        <v>45</v>
      </c>
      <c r="Y22" s="6">
        <f>+VSS!Y17</f>
        <v>10</v>
      </c>
      <c r="Z22" s="6">
        <f>+VSS!Z17</f>
        <v>10</v>
      </c>
      <c r="AA22" s="6">
        <f>+VSS!AA17</f>
        <v>9</v>
      </c>
      <c r="AB22" s="6">
        <f>+VSS!AB17</f>
        <v>9</v>
      </c>
      <c r="AC22" s="6">
        <f>+VSS!AC17</f>
        <v>8</v>
      </c>
      <c r="AD22" s="64">
        <f t="shared" si="2"/>
        <v>46</v>
      </c>
      <c r="AE22" s="6">
        <f>+VSS!AE17</f>
        <v>50</v>
      </c>
      <c r="AF22" s="6">
        <f>+VSS!AF17</f>
        <v>0</v>
      </c>
      <c r="AG22" s="6">
        <f>+VSS!AG17</f>
        <v>0</v>
      </c>
      <c r="AH22" s="6">
        <f>+VSS!AH17</f>
        <v>0</v>
      </c>
      <c r="AI22" s="6">
        <f>+VSS!AI17</f>
        <v>0</v>
      </c>
      <c r="AJ22" s="64">
        <f t="shared" si="3"/>
        <v>50</v>
      </c>
      <c r="AK22" s="66">
        <f t="shared" si="4"/>
        <v>187.0005096</v>
      </c>
      <c r="AL22" s="64">
        <f t="shared" si="5"/>
        <v>14</v>
      </c>
      <c r="AM22" s="34">
        <v>11</v>
      </c>
      <c r="AN22" s="67">
        <v>4</v>
      </c>
      <c r="AO22" s="64">
        <f t="shared" si="6"/>
        <v>29</v>
      </c>
      <c r="AP22" s="68"/>
      <c r="AQ22" s="68"/>
      <c r="AR22" s="68"/>
      <c r="AS22" s="68"/>
      <c r="AT22" s="68"/>
      <c r="AU22" s="68"/>
      <c r="AV22" s="68"/>
      <c r="AW22" s="69">
        <v>15</v>
      </c>
      <c r="AX22" s="64">
        <f t="shared" si="7"/>
        <v>14</v>
      </c>
      <c r="AY22" s="135">
        <f t="shared" si="8"/>
        <v>26.001060000000003</v>
      </c>
      <c r="AZ22" s="71">
        <f t="shared" si="9"/>
        <v>23</v>
      </c>
      <c r="BA22" s="72">
        <f t="shared" si="10"/>
        <v>0</v>
      </c>
      <c r="BB22" s="71">
        <f t="shared" si="11"/>
        <v>9</v>
      </c>
      <c r="BC22" s="72">
        <f t="shared" si="12"/>
        <v>26.001060000000003</v>
      </c>
      <c r="BD22" s="71">
        <f t="shared" si="13"/>
        <v>15</v>
      </c>
      <c r="BE22" s="73">
        <f t="shared" si="14"/>
        <v>0</v>
      </c>
      <c r="BF22" s="71">
        <f t="shared" si="15"/>
        <v>4</v>
      </c>
      <c r="BG22" s="71">
        <f t="shared" si="16"/>
        <v>15</v>
      </c>
      <c r="BH22" s="74" t="str">
        <f t="shared" si="17"/>
        <v>15 s</v>
      </c>
      <c r="BI22" s="75">
        <f t="shared" si="18"/>
        <v>104.00424000000001</v>
      </c>
      <c r="BJ22" s="75">
        <v>174.0005166</v>
      </c>
      <c r="BK22" s="138">
        <f t="shared" si="19"/>
        <v>278.0047566</v>
      </c>
      <c r="BL22" s="71">
        <f t="shared" si="20"/>
        <v>19</v>
      </c>
      <c r="BM22" s="72">
        <f t="shared" si="21"/>
        <v>0</v>
      </c>
      <c r="BN22" s="71">
        <f t="shared" si="22"/>
        <v>10</v>
      </c>
      <c r="BO22" s="72">
        <f t="shared" si="23"/>
        <v>278.0047566</v>
      </c>
      <c r="BP22" s="76">
        <f t="shared" si="24"/>
        <v>12</v>
      </c>
      <c r="BQ22" s="68">
        <f t="shared" si="25"/>
        <v>0</v>
      </c>
      <c r="BR22" s="76">
        <f t="shared" si="26"/>
        <v>11</v>
      </c>
      <c r="BS22" s="71">
        <f t="shared" si="27"/>
        <v>12</v>
      </c>
      <c r="BT22" s="74" t="str">
        <f t="shared" si="28"/>
        <v>12 s</v>
      </c>
    </row>
    <row r="23" spans="1:72" ht="15.75">
      <c r="A23" s="201"/>
      <c r="B23" s="18">
        <v>6</v>
      </c>
      <c r="C23" s="2">
        <v>21</v>
      </c>
      <c r="D23" s="2" t="s">
        <v>61</v>
      </c>
      <c r="E23" s="10" t="s">
        <v>111</v>
      </c>
      <c r="F23" s="2" t="s">
        <v>149</v>
      </c>
      <c r="G23" s="10" t="s">
        <v>36</v>
      </c>
      <c r="H23" s="34">
        <v>1965</v>
      </c>
      <c r="I23" s="2"/>
      <c r="J23" s="2"/>
      <c r="K23" s="2"/>
      <c r="L23" s="2"/>
      <c r="M23" s="6">
        <f>+VSS!M21</f>
        <v>10</v>
      </c>
      <c r="N23" s="6">
        <f>+VSS!N21</f>
        <v>9</v>
      </c>
      <c r="O23" s="6">
        <f>+VSS!O21</f>
        <v>9</v>
      </c>
      <c r="P23" s="6">
        <f>+VSS!P21</f>
        <v>9</v>
      </c>
      <c r="Q23" s="6">
        <f>+VSS!Q21</f>
        <v>8</v>
      </c>
      <c r="R23" s="64">
        <f t="shared" si="0"/>
        <v>45</v>
      </c>
      <c r="S23" s="6">
        <f>+VSS!S21</f>
        <v>10</v>
      </c>
      <c r="T23" s="6">
        <f>+VSS!T21</f>
        <v>10</v>
      </c>
      <c r="U23" s="6">
        <f>+VSS!U21</f>
        <v>9</v>
      </c>
      <c r="V23" s="6">
        <f>+VSS!V21</f>
        <v>8</v>
      </c>
      <c r="W23" s="6">
        <f>+VSS!W21</f>
        <v>3</v>
      </c>
      <c r="X23" s="64">
        <f t="shared" si="1"/>
        <v>40</v>
      </c>
      <c r="Y23" s="6">
        <f>+VSS!Y21</f>
        <v>50</v>
      </c>
      <c r="Z23" s="6">
        <f>+VSS!Z21</f>
        <v>0</v>
      </c>
      <c r="AA23" s="6">
        <f>+VSS!AA21</f>
        <v>0</v>
      </c>
      <c r="AB23" s="6">
        <f>+VSS!AB21</f>
        <v>0</v>
      </c>
      <c r="AC23" s="6">
        <f>+VSS!AC21</f>
        <v>0</v>
      </c>
      <c r="AD23" s="64">
        <f t="shared" si="2"/>
        <v>50</v>
      </c>
      <c r="AE23" s="6">
        <f>+VSS!AE21</f>
        <v>10</v>
      </c>
      <c r="AF23" s="6">
        <f>+VSS!AF21</f>
        <v>10</v>
      </c>
      <c r="AG23" s="6">
        <f>+VSS!AG21</f>
        <v>10</v>
      </c>
      <c r="AH23" s="6">
        <f>+VSS!AH21</f>
        <v>9</v>
      </c>
      <c r="AI23" s="6">
        <f>+VSS!AI21</f>
        <v>9</v>
      </c>
      <c r="AJ23" s="64">
        <f t="shared" si="3"/>
        <v>48</v>
      </c>
      <c r="AK23" s="66">
        <f t="shared" si="4"/>
        <v>183.0005445</v>
      </c>
      <c r="AL23" s="64">
        <f t="shared" si="5"/>
        <v>18</v>
      </c>
      <c r="AM23" s="34">
        <v>15</v>
      </c>
      <c r="AN23" s="67">
        <v>4</v>
      </c>
      <c r="AO23" s="64">
        <f t="shared" si="6"/>
        <v>22</v>
      </c>
      <c r="AP23" s="68"/>
      <c r="AQ23" s="68"/>
      <c r="AR23" s="68"/>
      <c r="AS23" s="68"/>
      <c r="AT23" s="68"/>
      <c r="AU23" s="68"/>
      <c r="AV23" s="68"/>
      <c r="AW23" s="69">
        <v>14</v>
      </c>
      <c r="AX23" s="64">
        <f t="shared" si="7"/>
        <v>16</v>
      </c>
      <c r="AY23" s="135">
        <f t="shared" si="8"/>
        <v>29.00146</v>
      </c>
      <c r="AZ23" s="71">
        <f t="shared" si="9"/>
        <v>20</v>
      </c>
      <c r="BA23" s="72">
        <f t="shared" si="10"/>
        <v>0</v>
      </c>
      <c r="BB23" s="71">
        <f t="shared" si="11"/>
        <v>9</v>
      </c>
      <c r="BC23" s="72">
        <f t="shared" si="12"/>
        <v>29.00146</v>
      </c>
      <c r="BD23" s="71">
        <f t="shared" si="13"/>
        <v>14</v>
      </c>
      <c r="BE23" s="73">
        <f t="shared" si="14"/>
        <v>0</v>
      </c>
      <c r="BF23" s="71">
        <f t="shared" si="15"/>
        <v>4</v>
      </c>
      <c r="BG23" s="71">
        <f t="shared" si="16"/>
        <v>14</v>
      </c>
      <c r="BH23" s="74" t="str">
        <f t="shared" si="17"/>
        <v>14 s</v>
      </c>
      <c r="BI23" s="75">
        <f t="shared" si="18"/>
        <v>116.00584</v>
      </c>
      <c r="BJ23" s="75">
        <v>143.0004886</v>
      </c>
      <c r="BK23" s="138">
        <f t="shared" si="19"/>
        <v>259.0063286</v>
      </c>
      <c r="BL23" s="71">
        <f t="shared" si="20"/>
        <v>20</v>
      </c>
      <c r="BM23" s="72">
        <f t="shared" si="21"/>
        <v>0</v>
      </c>
      <c r="BN23" s="71">
        <f t="shared" si="22"/>
        <v>10</v>
      </c>
      <c r="BO23" s="72">
        <f t="shared" si="23"/>
        <v>259.0063286</v>
      </c>
      <c r="BP23" s="76">
        <f t="shared" si="24"/>
        <v>13</v>
      </c>
      <c r="BQ23" s="68">
        <f t="shared" si="25"/>
        <v>0</v>
      </c>
      <c r="BR23" s="76">
        <f t="shared" si="26"/>
        <v>11</v>
      </c>
      <c r="BS23" s="71">
        <f t="shared" si="27"/>
        <v>13</v>
      </c>
      <c r="BT23" s="74" t="str">
        <f t="shared" si="28"/>
        <v>13 s</v>
      </c>
    </row>
    <row r="24" spans="1:72" ht="15.75">
      <c r="A24" s="200">
        <f>+A16+1/48</f>
        <v>0.44444444444444436</v>
      </c>
      <c r="B24" s="19">
        <v>8</v>
      </c>
      <c r="C24" s="2">
        <v>19</v>
      </c>
      <c r="D24" s="2" t="s">
        <v>59</v>
      </c>
      <c r="E24" s="10" t="s">
        <v>109</v>
      </c>
      <c r="F24" s="2" t="s">
        <v>143</v>
      </c>
      <c r="G24" s="10" t="s">
        <v>36</v>
      </c>
      <c r="H24" s="34">
        <v>1960</v>
      </c>
      <c r="I24" s="2"/>
      <c r="J24" s="2"/>
      <c r="K24" s="2"/>
      <c r="L24" s="2"/>
      <c r="M24" s="6">
        <f>+VSS!M19</f>
        <v>10</v>
      </c>
      <c r="N24" s="6">
        <f>+VSS!N19</f>
        <v>10</v>
      </c>
      <c r="O24" s="6">
        <f>+VSS!O19</f>
        <v>9</v>
      </c>
      <c r="P24" s="6">
        <f>+VSS!P19</f>
        <v>9</v>
      </c>
      <c r="Q24" s="6">
        <f>+VSS!Q19</f>
        <v>0</v>
      </c>
      <c r="R24" s="64">
        <f t="shared" si="0"/>
        <v>38</v>
      </c>
      <c r="S24" s="6">
        <f>+VSS!S19</f>
        <v>10</v>
      </c>
      <c r="T24" s="6">
        <f>+VSS!T19</f>
        <v>10</v>
      </c>
      <c r="U24" s="6">
        <f>+VSS!U19</f>
        <v>10</v>
      </c>
      <c r="V24" s="6">
        <f>+VSS!V19</f>
        <v>8</v>
      </c>
      <c r="W24" s="6">
        <f>+VSS!W19</f>
        <v>8</v>
      </c>
      <c r="X24" s="64">
        <f t="shared" si="1"/>
        <v>46</v>
      </c>
      <c r="Y24" s="6">
        <f>+VSS!Y19</f>
        <v>10</v>
      </c>
      <c r="Z24" s="6">
        <f>+VSS!Z19</f>
        <v>10</v>
      </c>
      <c r="AA24" s="6">
        <f>+VSS!AA19</f>
        <v>10</v>
      </c>
      <c r="AB24" s="6">
        <f>+VSS!AB19</f>
        <v>10</v>
      </c>
      <c r="AC24" s="6">
        <f>+VSS!AC19</f>
        <v>10</v>
      </c>
      <c r="AD24" s="64">
        <f t="shared" si="2"/>
        <v>50</v>
      </c>
      <c r="AE24" s="6">
        <f>+VSS!AE19</f>
        <v>10</v>
      </c>
      <c r="AF24" s="6">
        <f>+VSS!AF19</f>
        <v>10</v>
      </c>
      <c r="AG24" s="6">
        <f>+VSS!AG19</f>
        <v>10</v>
      </c>
      <c r="AH24" s="6">
        <f>+VSS!AH19</f>
        <v>10</v>
      </c>
      <c r="AI24" s="6">
        <f>+VSS!AI19</f>
        <v>10</v>
      </c>
      <c r="AJ24" s="64">
        <f t="shared" si="3"/>
        <v>50</v>
      </c>
      <c r="AK24" s="66">
        <f t="shared" si="4"/>
        <v>184.0005498</v>
      </c>
      <c r="AL24" s="64">
        <f t="shared" si="5"/>
        <v>16</v>
      </c>
      <c r="AM24" s="34">
        <v>9</v>
      </c>
      <c r="AN24" s="67"/>
      <c r="AO24" s="64">
        <f t="shared" si="6"/>
        <v>31</v>
      </c>
      <c r="AP24" s="68"/>
      <c r="AQ24" s="68"/>
      <c r="AR24" s="68"/>
      <c r="AS24" s="68"/>
      <c r="AT24" s="68"/>
      <c r="AU24" s="68"/>
      <c r="AV24" s="68"/>
      <c r="AW24" s="69">
        <v>8</v>
      </c>
      <c r="AX24" s="64">
        <f t="shared" si="7"/>
        <v>29</v>
      </c>
      <c r="AY24" s="135">
        <f t="shared" si="8"/>
        <v>17.0009</v>
      </c>
      <c r="AZ24" s="71">
        <f t="shared" si="9"/>
        <v>32</v>
      </c>
      <c r="BA24" s="72">
        <f t="shared" si="10"/>
        <v>0</v>
      </c>
      <c r="BB24" s="71">
        <f t="shared" si="11"/>
        <v>9</v>
      </c>
      <c r="BC24" s="72">
        <f t="shared" si="12"/>
        <v>17.0009</v>
      </c>
      <c r="BD24" s="71">
        <f t="shared" si="13"/>
        <v>21</v>
      </c>
      <c r="BE24" s="73">
        <f t="shared" si="14"/>
        <v>0</v>
      </c>
      <c r="BF24" s="71">
        <f t="shared" si="15"/>
        <v>4</v>
      </c>
      <c r="BG24" s="71">
        <f t="shared" si="16"/>
        <v>21</v>
      </c>
      <c r="BH24" s="74" t="str">
        <f t="shared" si="17"/>
        <v>21 s</v>
      </c>
      <c r="BI24" s="75">
        <f t="shared" si="18"/>
        <v>68.0036</v>
      </c>
      <c r="BJ24" s="75">
        <v>184.0005266</v>
      </c>
      <c r="BK24" s="138">
        <f t="shared" si="19"/>
        <v>252.0041266</v>
      </c>
      <c r="BL24" s="71">
        <f t="shared" si="20"/>
        <v>21</v>
      </c>
      <c r="BM24" s="72">
        <f t="shared" si="21"/>
        <v>0</v>
      </c>
      <c r="BN24" s="71">
        <f t="shared" si="22"/>
        <v>10</v>
      </c>
      <c r="BO24" s="72">
        <f t="shared" si="23"/>
        <v>252.0041266</v>
      </c>
      <c r="BP24" s="76">
        <f t="shared" si="24"/>
        <v>14</v>
      </c>
      <c r="BQ24" s="68">
        <f t="shared" si="25"/>
        <v>0</v>
      </c>
      <c r="BR24" s="76">
        <f t="shared" si="26"/>
        <v>11</v>
      </c>
      <c r="BS24" s="71">
        <f t="shared" si="27"/>
        <v>14</v>
      </c>
      <c r="BT24" s="74" t="str">
        <f t="shared" si="28"/>
        <v>14 s</v>
      </c>
    </row>
    <row r="25" spans="1:72" ht="15.75">
      <c r="A25" s="200"/>
      <c r="B25" s="18">
        <v>9</v>
      </c>
      <c r="C25" s="2">
        <v>10</v>
      </c>
      <c r="D25" s="2" t="s">
        <v>53</v>
      </c>
      <c r="E25" s="10" t="s">
        <v>104</v>
      </c>
      <c r="F25" s="2" t="s">
        <v>144</v>
      </c>
      <c r="G25" s="10" t="s">
        <v>25</v>
      </c>
      <c r="H25" s="34">
        <v>1993</v>
      </c>
      <c r="I25" s="2"/>
      <c r="J25" s="2"/>
      <c r="K25" s="2"/>
      <c r="L25" s="2"/>
      <c r="M25" s="6">
        <f>+VSS!M13</f>
        <v>10</v>
      </c>
      <c r="N25" s="6">
        <f>+VSS!N13</f>
        <v>9</v>
      </c>
      <c r="O25" s="6">
        <f>+VSS!O13</f>
        <v>9</v>
      </c>
      <c r="P25" s="6">
        <f>+VSS!P13</f>
        <v>9</v>
      </c>
      <c r="Q25" s="6">
        <f>+VSS!Q13</f>
        <v>8</v>
      </c>
      <c r="R25" s="64">
        <f t="shared" si="0"/>
        <v>45</v>
      </c>
      <c r="S25" s="6">
        <f>+VSS!S13</f>
        <v>10</v>
      </c>
      <c r="T25" s="6">
        <f>+VSS!T13</f>
        <v>10</v>
      </c>
      <c r="U25" s="6">
        <f>+VSS!U13</f>
        <v>10</v>
      </c>
      <c r="V25" s="6">
        <f>+VSS!V13</f>
        <v>10</v>
      </c>
      <c r="W25" s="6">
        <f>+VSS!W13</f>
        <v>8</v>
      </c>
      <c r="X25" s="64">
        <f t="shared" si="1"/>
        <v>48</v>
      </c>
      <c r="Y25" s="6">
        <f>+VSS!Y13</f>
        <v>10</v>
      </c>
      <c r="Z25" s="6">
        <f>+VSS!Z13</f>
        <v>10</v>
      </c>
      <c r="AA25" s="6">
        <f>+VSS!AA13</f>
        <v>10</v>
      </c>
      <c r="AB25" s="6">
        <f>+VSS!AB13</f>
        <v>10</v>
      </c>
      <c r="AC25" s="6">
        <f>+VSS!AC13</f>
        <v>10</v>
      </c>
      <c r="AD25" s="64">
        <f t="shared" si="2"/>
        <v>50</v>
      </c>
      <c r="AE25" s="6">
        <f>+VSS!AE13</f>
        <v>10</v>
      </c>
      <c r="AF25" s="6">
        <f>+VSS!AF13</f>
        <v>10</v>
      </c>
      <c r="AG25" s="6">
        <f>+VSS!AG13</f>
        <v>10</v>
      </c>
      <c r="AH25" s="6">
        <f>+VSS!AH13</f>
        <v>9</v>
      </c>
      <c r="AI25" s="6">
        <f>+VSS!AI13</f>
        <v>9</v>
      </c>
      <c r="AJ25" s="64">
        <f t="shared" si="3"/>
        <v>48</v>
      </c>
      <c r="AK25" s="66">
        <f t="shared" si="4"/>
        <v>191.0005525</v>
      </c>
      <c r="AL25" s="64">
        <f t="shared" si="5"/>
        <v>9</v>
      </c>
      <c r="AM25" s="34">
        <v>19</v>
      </c>
      <c r="AN25" s="67">
        <v>8</v>
      </c>
      <c r="AO25" s="64">
        <f t="shared" si="6"/>
        <v>11</v>
      </c>
      <c r="AP25" s="68"/>
      <c r="AQ25" s="68"/>
      <c r="AR25" s="68"/>
      <c r="AS25" s="68"/>
      <c r="AT25" s="68"/>
      <c r="AU25" s="68"/>
      <c r="AV25" s="68"/>
      <c r="AW25" s="69">
        <v>9</v>
      </c>
      <c r="AX25" s="64">
        <f t="shared" si="7"/>
        <v>26</v>
      </c>
      <c r="AY25" s="135">
        <f t="shared" si="8"/>
        <v>28.00182</v>
      </c>
      <c r="AZ25" s="71">
        <f t="shared" si="9"/>
        <v>21</v>
      </c>
      <c r="BA25" s="72">
        <f t="shared" si="10"/>
        <v>28.00182</v>
      </c>
      <c r="BB25" s="71">
        <f t="shared" si="11"/>
        <v>6</v>
      </c>
      <c r="BC25" s="72">
        <f t="shared" si="12"/>
        <v>0</v>
      </c>
      <c r="BD25" s="71">
        <f t="shared" si="13"/>
        <v>22</v>
      </c>
      <c r="BE25" s="73">
        <f t="shared" si="14"/>
        <v>0</v>
      </c>
      <c r="BF25" s="71">
        <f t="shared" si="15"/>
        <v>4</v>
      </c>
      <c r="BG25" s="71">
        <f t="shared" si="16"/>
        <v>6</v>
      </c>
      <c r="BH25" s="74" t="str">
        <f t="shared" si="17"/>
        <v>6 j</v>
      </c>
      <c r="BI25" s="75">
        <f t="shared" si="18"/>
        <v>112.00728</v>
      </c>
      <c r="BJ25" s="75">
        <v>138.00053020000001</v>
      </c>
      <c r="BK25" s="138">
        <f t="shared" si="19"/>
        <v>250.0078102</v>
      </c>
      <c r="BL25" s="71">
        <f t="shared" si="20"/>
        <v>22</v>
      </c>
      <c r="BM25" s="72">
        <f t="shared" si="21"/>
        <v>250.0078102</v>
      </c>
      <c r="BN25" s="71">
        <f t="shared" si="22"/>
        <v>7</v>
      </c>
      <c r="BO25" s="72">
        <f t="shared" si="23"/>
        <v>0</v>
      </c>
      <c r="BP25" s="76">
        <f t="shared" si="24"/>
        <v>38</v>
      </c>
      <c r="BQ25" s="68">
        <f t="shared" si="25"/>
        <v>0</v>
      </c>
      <c r="BR25" s="76">
        <f t="shared" si="26"/>
        <v>11</v>
      </c>
      <c r="BS25" s="71">
        <f t="shared" si="27"/>
        <v>7</v>
      </c>
      <c r="BT25" s="74" t="str">
        <f t="shared" si="28"/>
        <v>7 j</v>
      </c>
    </row>
    <row r="26" spans="1:72" ht="15.75">
      <c r="A26" s="200"/>
      <c r="B26" s="17">
        <v>10</v>
      </c>
      <c r="C26" s="2">
        <v>22</v>
      </c>
      <c r="D26" s="2" t="s">
        <v>62</v>
      </c>
      <c r="E26" s="10" t="s">
        <v>112</v>
      </c>
      <c r="F26" s="2" t="s">
        <v>152</v>
      </c>
      <c r="G26" s="10" t="s">
        <v>36</v>
      </c>
      <c r="H26" s="34">
        <v>1957</v>
      </c>
      <c r="I26" s="2"/>
      <c r="J26" s="2"/>
      <c r="K26" s="2"/>
      <c r="L26" s="2"/>
      <c r="M26" s="6">
        <f>+VSS!M22</f>
        <v>10</v>
      </c>
      <c r="N26" s="6">
        <f>+VSS!N22</f>
        <v>9</v>
      </c>
      <c r="O26" s="6">
        <f>+VSS!O22</f>
        <v>9</v>
      </c>
      <c r="P26" s="6">
        <f>+VSS!P22</f>
        <v>9</v>
      </c>
      <c r="Q26" s="6">
        <f>+VSS!Q22</f>
        <v>9</v>
      </c>
      <c r="R26" s="64">
        <f t="shared" si="0"/>
        <v>46</v>
      </c>
      <c r="S26" s="6">
        <f>+VSS!S22</f>
        <v>10</v>
      </c>
      <c r="T26" s="6">
        <f>+VSS!T22</f>
        <v>10</v>
      </c>
      <c r="U26" s="6">
        <f>+VSS!U22</f>
        <v>10</v>
      </c>
      <c r="V26" s="6">
        <f>+VSS!V22</f>
        <v>9</v>
      </c>
      <c r="W26" s="6">
        <f>+VSS!W22</f>
        <v>8</v>
      </c>
      <c r="X26" s="64">
        <f t="shared" si="1"/>
        <v>47</v>
      </c>
      <c r="Y26" s="6">
        <f>+VSS!Y22</f>
        <v>10</v>
      </c>
      <c r="Z26" s="6">
        <f>+VSS!Z22</f>
        <v>10</v>
      </c>
      <c r="AA26" s="6">
        <f>+VSS!AA22</f>
        <v>10</v>
      </c>
      <c r="AB26" s="6">
        <f>+VSS!AB22</f>
        <v>10</v>
      </c>
      <c r="AC26" s="6">
        <f>+VSS!AC22</f>
        <v>10</v>
      </c>
      <c r="AD26" s="64">
        <f t="shared" si="2"/>
        <v>50</v>
      </c>
      <c r="AE26" s="6">
        <f>+VSS!AE22</f>
        <v>10</v>
      </c>
      <c r="AF26" s="6">
        <f>+VSS!AF22</f>
        <v>10</v>
      </c>
      <c r="AG26" s="6">
        <f>+VSS!AG22</f>
        <v>10</v>
      </c>
      <c r="AH26" s="6">
        <f>+VSS!AH22</f>
        <v>8</v>
      </c>
      <c r="AI26" s="6">
        <f>+VSS!AI22</f>
        <v>1</v>
      </c>
      <c r="AJ26" s="64">
        <f t="shared" si="3"/>
        <v>39</v>
      </c>
      <c r="AK26" s="66">
        <f t="shared" si="4"/>
        <v>182.0005516</v>
      </c>
      <c r="AL26" s="64">
        <f t="shared" si="5"/>
        <v>19</v>
      </c>
      <c r="AM26" s="34">
        <v>20</v>
      </c>
      <c r="AN26" s="67">
        <v>3</v>
      </c>
      <c r="AO26" s="64">
        <f t="shared" si="6"/>
        <v>6</v>
      </c>
      <c r="AP26" s="68"/>
      <c r="AQ26" s="68"/>
      <c r="AR26" s="68"/>
      <c r="AS26" s="68"/>
      <c r="AT26" s="68"/>
      <c r="AU26" s="68"/>
      <c r="AV26" s="68"/>
      <c r="AW26" s="69">
        <v>17</v>
      </c>
      <c r="AX26" s="64">
        <f t="shared" si="7"/>
        <v>7</v>
      </c>
      <c r="AY26" s="135">
        <f t="shared" si="8"/>
        <v>37.00197</v>
      </c>
      <c r="AZ26" s="71">
        <f t="shared" si="9"/>
        <v>8</v>
      </c>
      <c r="BA26" s="72">
        <f t="shared" si="10"/>
        <v>0</v>
      </c>
      <c r="BB26" s="71">
        <f t="shared" si="11"/>
        <v>9</v>
      </c>
      <c r="BC26" s="72">
        <f t="shared" si="12"/>
        <v>37.00197</v>
      </c>
      <c r="BD26" s="71">
        <f t="shared" si="13"/>
        <v>6</v>
      </c>
      <c r="BE26" s="73">
        <f t="shared" si="14"/>
        <v>0</v>
      </c>
      <c r="BF26" s="71">
        <f t="shared" si="15"/>
        <v>4</v>
      </c>
      <c r="BG26" s="71">
        <f t="shared" si="16"/>
        <v>6</v>
      </c>
      <c r="BH26" s="74" t="str">
        <f t="shared" si="17"/>
        <v>6 s</v>
      </c>
      <c r="BI26" s="75">
        <f t="shared" si="18"/>
        <v>148.00788</v>
      </c>
      <c r="BJ26" s="75">
        <v>101.0002008</v>
      </c>
      <c r="BK26" s="138">
        <f t="shared" si="19"/>
        <v>249.00808080000002</v>
      </c>
      <c r="BL26" s="71">
        <f t="shared" si="20"/>
        <v>23</v>
      </c>
      <c r="BM26" s="72">
        <f t="shared" si="21"/>
        <v>0</v>
      </c>
      <c r="BN26" s="71">
        <f t="shared" si="22"/>
        <v>10</v>
      </c>
      <c r="BO26" s="72">
        <f t="shared" si="23"/>
        <v>249.00808080000002</v>
      </c>
      <c r="BP26" s="76">
        <f t="shared" si="24"/>
        <v>15</v>
      </c>
      <c r="BQ26" s="68">
        <f t="shared" si="25"/>
        <v>0</v>
      </c>
      <c r="BR26" s="76">
        <f t="shared" si="26"/>
        <v>11</v>
      </c>
      <c r="BS26" s="71">
        <f t="shared" si="27"/>
        <v>15</v>
      </c>
      <c r="BT26" s="74" t="str">
        <f t="shared" si="28"/>
        <v>15 s</v>
      </c>
    </row>
    <row r="27" spans="1:72" ht="15.75">
      <c r="A27" s="201"/>
      <c r="B27" s="17">
        <v>11</v>
      </c>
      <c r="C27" s="2">
        <v>25</v>
      </c>
      <c r="D27" s="2" t="s">
        <v>65</v>
      </c>
      <c r="E27" s="10" t="s">
        <v>115</v>
      </c>
      <c r="F27" s="2" t="s">
        <v>149</v>
      </c>
      <c r="G27" s="10" t="s">
        <v>24</v>
      </c>
      <c r="H27" s="34">
        <v>1944</v>
      </c>
      <c r="I27" s="2"/>
      <c r="J27" s="2"/>
      <c r="K27" s="2"/>
      <c r="L27" s="2"/>
      <c r="M27" s="6">
        <f>+VSS!M25</f>
        <v>10</v>
      </c>
      <c r="N27" s="6">
        <f>+VSS!N25</f>
        <v>10</v>
      </c>
      <c r="O27" s="6">
        <f>+VSS!O25</f>
        <v>10</v>
      </c>
      <c r="P27" s="6">
        <f>+VSS!P25</f>
        <v>10</v>
      </c>
      <c r="Q27" s="6">
        <f>+VSS!Q25</f>
        <v>9</v>
      </c>
      <c r="R27" s="64">
        <f t="shared" si="0"/>
        <v>49</v>
      </c>
      <c r="S27" s="6">
        <f>+VSS!S25</f>
        <v>10</v>
      </c>
      <c r="T27" s="6">
        <f>+VSS!T25</f>
        <v>10</v>
      </c>
      <c r="U27" s="6">
        <f>+VSS!U25</f>
        <v>10</v>
      </c>
      <c r="V27" s="6">
        <f>+VSS!V25</f>
        <v>10</v>
      </c>
      <c r="W27" s="6">
        <f>+VSS!W25</f>
        <v>0</v>
      </c>
      <c r="X27" s="64">
        <f t="shared" si="1"/>
        <v>40</v>
      </c>
      <c r="Y27" s="6">
        <f>+VSS!Y25</f>
        <v>10</v>
      </c>
      <c r="Z27" s="6">
        <f>+VSS!Z25</f>
        <v>10</v>
      </c>
      <c r="AA27" s="6">
        <f>+VSS!AA25</f>
        <v>10</v>
      </c>
      <c r="AB27" s="6">
        <f>+VSS!AB25</f>
        <v>10</v>
      </c>
      <c r="AC27" s="6">
        <f>+VSS!AC25</f>
        <v>10</v>
      </c>
      <c r="AD27" s="64">
        <f t="shared" si="2"/>
        <v>50</v>
      </c>
      <c r="AE27" s="6">
        <f>+VSS!AE25</f>
        <v>10</v>
      </c>
      <c r="AF27" s="6">
        <f>+VSS!AF25</f>
        <v>10</v>
      </c>
      <c r="AG27" s="6">
        <f>+VSS!AG25</f>
        <v>10</v>
      </c>
      <c r="AH27" s="6">
        <f>+VSS!AH25</f>
        <v>10</v>
      </c>
      <c r="AI27" s="6">
        <f>+VSS!AI25</f>
        <v>1</v>
      </c>
      <c r="AJ27" s="64">
        <f t="shared" si="3"/>
        <v>41</v>
      </c>
      <c r="AK27" s="66">
        <f t="shared" si="4"/>
        <v>180.00054490000002</v>
      </c>
      <c r="AL27" s="64">
        <f t="shared" si="5"/>
        <v>22</v>
      </c>
      <c r="AM27" s="34">
        <v>12</v>
      </c>
      <c r="AN27" s="67"/>
      <c r="AO27" s="64">
        <f t="shared" si="6"/>
        <v>26</v>
      </c>
      <c r="AP27" s="68"/>
      <c r="AQ27" s="68"/>
      <c r="AR27" s="68"/>
      <c r="AS27" s="68"/>
      <c r="AT27" s="68"/>
      <c r="AU27" s="68"/>
      <c r="AV27" s="68"/>
      <c r="AW27" s="69">
        <v>16</v>
      </c>
      <c r="AX27" s="64">
        <f t="shared" si="7"/>
        <v>11</v>
      </c>
      <c r="AY27" s="135">
        <f t="shared" si="8"/>
        <v>28.0012</v>
      </c>
      <c r="AZ27" s="71">
        <f t="shared" si="9"/>
        <v>22</v>
      </c>
      <c r="BA27" s="72">
        <f t="shared" si="10"/>
        <v>0</v>
      </c>
      <c r="BB27" s="71">
        <f t="shared" si="11"/>
        <v>9</v>
      </c>
      <c r="BC27" s="72">
        <f t="shared" si="12"/>
        <v>0</v>
      </c>
      <c r="BD27" s="71">
        <f t="shared" si="13"/>
        <v>22</v>
      </c>
      <c r="BE27" s="73">
        <f t="shared" si="14"/>
        <v>28.0012</v>
      </c>
      <c r="BF27" s="71">
        <f t="shared" si="15"/>
        <v>2</v>
      </c>
      <c r="BG27" s="71">
        <f t="shared" si="16"/>
        <v>2</v>
      </c>
      <c r="BH27" s="74" t="str">
        <f t="shared" si="17"/>
        <v>2 v</v>
      </c>
      <c r="BI27" s="77">
        <f t="shared" si="18"/>
        <v>112.0048</v>
      </c>
      <c r="BJ27" s="75">
        <v>129.0003249</v>
      </c>
      <c r="BK27" s="138">
        <f t="shared" si="19"/>
        <v>241.0051249</v>
      </c>
      <c r="BL27" s="71">
        <f t="shared" si="20"/>
        <v>24</v>
      </c>
      <c r="BM27" s="72">
        <f t="shared" si="21"/>
        <v>0</v>
      </c>
      <c r="BN27" s="71">
        <f t="shared" si="22"/>
        <v>10</v>
      </c>
      <c r="BO27" s="72">
        <f t="shared" si="23"/>
        <v>0</v>
      </c>
      <c r="BP27" s="76">
        <f t="shared" si="24"/>
        <v>38</v>
      </c>
      <c r="BQ27" s="68">
        <f t="shared" si="25"/>
        <v>241.0051249</v>
      </c>
      <c r="BR27" s="76">
        <f t="shared" si="26"/>
        <v>2</v>
      </c>
      <c r="BS27" s="71">
        <f t="shared" si="27"/>
        <v>2</v>
      </c>
      <c r="BT27" s="74" t="str">
        <f t="shared" si="28"/>
        <v>2 v</v>
      </c>
    </row>
    <row r="28" spans="1:72" ht="15.75">
      <c r="A28" s="200">
        <f>+A20+1/48</f>
        <v>0.4652777777777777</v>
      </c>
      <c r="B28" s="19">
        <v>3</v>
      </c>
      <c r="C28" s="2">
        <v>30</v>
      </c>
      <c r="D28" s="2" t="s">
        <v>70</v>
      </c>
      <c r="E28" s="10" t="s">
        <v>120</v>
      </c>
      <c r="F28" s="2" t="s">
        <v>143</v>
      </c>
      <c r="G28" s="10" t="s">
        <v>25</v>
      </c>
      <c r="H28" s="34">
        <v>1991</v>
      </c>
      <c r="I28" s="2"/>
      <c r="J28" s="2"/>
      <c r="K28" s="2"/>
      <c r="L28" s="2"/>
      <c r="M28" s="6">
        <f>+VSS!M30</f>
        <v>10</v>
      </c>
      <c r="N28" s="6">
        <f>+VSS!N30</f>
        <v>10</v>
      </c>
      <c r="O28" s="6">
        <f>+VSS!O30</f>
        <v>9</v>
      </c>
      <c r="P28" s="6">
        <f>+VSS!P30</f>
        <v>0</v>
      </c>
      <c r="Q28" s="6">
        <f>+VSS!Q30</f>
        <v>0</v>
      </c>
      <c r="R28" s="64">
        <f t="shared" si="0"/>
        <v>29</v>
      </c>
      <c r="S28" s="6">
        <f>+VSS!S30</f>
        <v>10</v>
      </c>
      <c r="T28" s="6">
        <f>+VSS!T30</f>
        <v>10</v>
      </c>
      <c r="U28" s="6">
        <f>+VSS!U30</f>
        <v>9</v>
      </c>
      <c r="V28" s="6">
        <f>+VSS!V30</f>
        <v>9</v>
      </c>
      <c r="W28" s="6">
        <f>+VSS!W30</f>
        <v>8</v>
      </c>
      <c r="X28" s="64">
        <f t="shared" si="1"/>
        <v>46</v>
      </c>
      <c r="Y28" s="6">
        <f>+VSS!Y30</f>
        <v>10</v>
      </c>
      <c r="Z28" s="6">
        <f>+VSS!Z30</f>
        <v>10</v>
      </c>
      <c r="AA28" s="6">
        <f>+VSS!AA30</f>
        <v>10</v>
      </c>
      <c r="AB28" s="6">
        <f>+VSS!AB30</f>
        <v>10</v>
      </c>
      <c r="AC28" s="6">
        <f>+VSS!AC30</f>
        <v>9</v>
      </c>
      <c r="AD28" s="64">
        <f t="shared" si="2"/>
        <v>49</v>
      </c>
      <c r="AE28" s="6">
        <f>+VSS!AE30</f>
        <v>10</v>
      </c>
      <c r="AF28" s="6">
        <f>+VSS!AF30</f>
        <v>10</v>
      </c>
      <c r="AG28" s="6">
        <f>+VSS!AG30</f>
        <v>10</v>
      </c>
      <c r="AH28" s="6">
        <f>+VSS!AH30</f>
        <v>10</v>
      </c>
      <c r="AI28" s="6">
        <f>+VSS!AI30</f>
        <v>9</v>
      </c>
      <c r="AJ28" s="64">
        <f t="shared" si="3"/>
        <v>49</v>
      </c>
      <c r="AK28" s="66">
        <f t="shared" si="4"/>
        <v>173.0005389</v>
      </c>
      <c r="AL28" s="64">
        <f t="shared" si="5"/>
        <v>27</v>
      </c>
      <c r="AM28" s="34">
        <v>9</v>
      </c>
      <c r="AN28" s="67">
        <v>1</v>
      </c>
      <c r="AO28" s="64">
        <f t="shared" si="6"/>
        <v>31</v>
      </c>
      <c r="AP28" s="68"/>
      <c r="AQ28" s="68"/>
      <c r="AR28" s="68"/>
      <c r="AS28" s="68"/>
      <c r="AT28" s="68"/>
      <c r="AU28" s="68"/>
      <c r="AV28" s="68"/>
      <c r="AW28" s="69">
        <v>11</v>
      </c>
      <c r="AX28" s="64">
        <f t="shared" si="7"/>
        <v>23</v>
      </c>
      <c r="AY28" s="135">
        <f t="shared" si="8"/>
        <v>20.000890000000002</v>
      </c>
      <c r="AZ28" s="71">
        <f t="shared" si="9"/>
        <v>29</v>
      </c>
      <c r="BA28" s="72">
        <f t="shared" si="10"/>
        <v>20.000890000000002</v>
      </c>
      <c r="BB28" s="71">
        <f t="shared" si="11"/>
        <v>8</v>
      </c>
      <c r="BC28" s="72">
        <f t="shared" si="12"/>
        <v>0</v>
      </c>
      <c r="BD28" s="71">
        <f t="shared" si="13"/>
        <v>22</v>
      </c>
      <c r="BE28" s="73">
        <f t="shared" si="14"/>
        <v>0</v>
      </c>
      <c r="BF28" s="71">
        <f t="shared" si="15"/>
        <v>4</v>
      </c>
      <c r="BG28" s="71">
        <f t="shared" si="16"/>
        <v>8</v>
      </c>
      <c r="BH28" s="74" t="str">
        <f t="shared" si="17"/>
        <v>8 j</v>
      </c>
      <c r="BI28" s="75">
        <f t="shared" si="18"/>
        <v>80.00356000000001</v>
      </c>
      <c r="BJ28" s="75">
        <v>149.0004586</v>
      </c>
      <c r="BK28" s="138">
        <f t="shared" si="19"/>
        <v>229.0040186</v>
      </c>
      <c r="BL28" s="71">
        <f t="shared" si="20"/>
        <v>25</v>
      </c>
      <c r="BM28" s="72">
        <f t="shared" si="21"/>
        <v>229.0040186</v>
      </c>
      <c r="BN28" s="71">
        <f t="shared" si="22"/>
        <v>8</v>
      </c>
      <c r="BO28" s="72">
        <f t="shared" si="23"/>
        <v>0</v>
      </c>
      <c r="BP28" s="76">
        <f t="shared" si="24"/>
        <v>38</v>
      </c>
      <c r="BQ28" s="68">
        <f t="shared" si="25"/>
        <v>0</v>
      </c>
      <c r="BR28" s="76">
        <f t="shared" si="26"/>
        <v>11</v>
      </c>
      <c r="BS28" s="71">
        <f t="shared" si="27"/>
        <v>8</v>
      </c>
      <c r="BT28" s="74" t="str">
        <f t="shared" si="28"/>
        <v>8 j</v>
      </c>
    </row>
    <row r="29" spans="1:72" ht="15.75">
      <c r="A29" s="200"/>
      <c r="B29" s="18">
        <v>4</v>
      </c>
      <c r="C29" s="2">
        <v>48</v>
      </c>
      <c r="D29" s="2" t="s">
        <v>81</v>
      </c>
      <c r="E29" s="10" t="s">
        <v>127</v>
      </c>
      <c r="F29" s="2" t="s">
        <v>149</v>
      </c>
      <c r="G29" s="10" t="s">
        <v>36</v>
      </c>
      <c r="H29" s="34">
        <v>1973</v>
      </c>
      <c r="I29" s="2"/>
      <c r="J29" s="2"/>
      <c r="K29" s="2"/>
      <c r="L29" s="2"/>
      <c r="M29" s="6">
        <f>+VSS!M42</f>
        <v>9</v>
      </c>
      <c r="N29" s="6">
        <f>+VSS!N42</f>
        <v>8</v>
      </c>
      <c r="O29" s="6">
        <f>+VSS!O42</f>
        <v>8</v>
      </c>
      <c r="P29" s="6">
        <f>+VSS!P42</f>
        <v>8</v>
      </c>
      <c r="Q29" s="6">
        <f>+VSS!Q42</f>
        <v>5</v>
      </c>
      <c r="R29" s="64">
        <f t="shared" si="0"/>
        <v>38</v>
      </c>
      <c r="S29" s="6">
        <f>+VSS!S42</f>
        <v>10</v>
      </c>
      <c r="T29" s="6">
        <f>+VSS!T42</f>
        <v>10</v>
      </c>
      <c r="U29" s="6">
        <f>+VSS!U42</f>
        <v>9</v>
      </c>
      <c r="V29" s="6">
        <f>+VSS!V42</f>
        <v>3</v>
      </c>
      <c r="W29" s="6">
        <f>+VSS!W42</f>
        <v>0</v>
      </c>
      <c r="X29" s="64">
        <f t="shared" si="1"/>
        <v>32</v>
      </c>
      <c r="Y29" s="6">
        <f>+VSS!Y42</f>
        <v>10</v>
      </c>
      <c r="Z29" s="6">
        <f>+VSS!Z42</f>
        <v>10</v>
      </c>
      <c r="AA29" s="6">
        <f>+VSS!AA42</f>
        <v>10</v>
      </c>
      <c r="AB29" s="6">
        <f>+VSS!AB42</f>
        <v>10</v>
      </c>
      <c r="AC29" s="6">
        <f>+VSS!AC42</f>
        <v>9</v>
      </c>
      <c r="AD29" s="64">
        <f t="shared" si="2"/>
        <v>49</v>
      </c>
      <c r="AE29" s="6">
        <f>+VSS!AE42</f>
        <v>10</v>
      </c>
      <c r="AF29" s="6">
        <f>+VSS!AF42</f>
        <v>10</v>
      </c>
      <c r="AG29" s="6">
        <f>+VSS!AG42</f>
        <v>8</v>
      </c>
      <c r="AH29" s="6">
        <f>+VSS!AH42</f>
        <v>3</v>
      </c>
      <c r="AI29" s="6">
        <f>+VSS!AI42</f>
        <v>1</v>
      </c>
      <c r="AJ29" s="64">
        <f t="shared" si="3"/>
        <v>32</v>
      </c>
      <c r="AK29" s="66">
        <f t="shared" si="4"/>
        <v>151.00052580000002</v>
      </c>
      <c r="AL29" s="64">
        <f t="shared" si="5"/>
        <v>39</v>
      </c>
      <c r="AM29" s="34">
        <v>0</v>
      </c>
      <c r="AN29" s="67"/>
      <c r="AO29" s="64">
        <f t="shared" si="6"/>
        <v>33</v>
      </c>
      <c r="AP29" s="68"/>
      <c r="AQ29" s="68"/>
      <c r="AR29" s="68"/>
      <c r="AS29" s="68"/>
      <c r="AT29" s="68"/>
      <c r="AU29" s="68"/>
      <c r="AV29" s="68"/>
      <c r="AW29" s="69">
        <v>0</v>
      </c>
      <c r="AX29" s="64">
        <f t="shared" si="7"/>
        <v>33</v>
      </c>
      <c r="AY29" s="135">
        <f aca="true" t="shared" si="29" ref="AY29:AY34">+AW29+AM29-AN29/100000</f>
        <v>0</v>
      </c>
      <c r="AZ29" s="71">
        <f t="shared" si="9"/>
        <v>33</v>
      </c>
      <c r="BA29" s="72">
        <f t="shared" si="10"/>
        <v>0</v>
      </c>
      <c r="BB29" s="71">
        <f t="shared" si="11"/>
        <v>9</v>
      </c>
      <c r="BC29" s="72">
        <f t="shared" si="12"/>
        <v>0</v>
      </c>
      <c r="BD29" s="71">
        <f t="shared" si="13"/>
        <v>22</v>
      </c>
      <c r="BE29" s="73">
        <f t="shared" si="14"/>
        <v>0</v>
      </c>
      <c r="BF29" s="71">
        <f t="shared" si="15"/>
        <v>4</v>
      </c>
      <c r="BG29" s="71">
        <f t="shared" si="16"/>
        <v>4</v>
      </c>
      <c r="BH29" s="74" t="str">
        <f t="shared" si="17"/>
        <v>4 s</v>
      </c>
      <c r="BI29" s="75">
        <f t="shared" si="18"/>
        <v>0</v>
      </c>
      <c r="BJ29" s="75">
        <v>198.0005549</v>
      </c>
      <c r="BK29" s="138">
        <f t="shared" si="19"/>
        <v>198.0005549</v>
      </c>
      <c r="BL29" s="71">
        <f t="shared" si="20"/>
        <v>26</v>
      </c>
      <c r="BM29" s="72">
        <f t="shared" si="21"/>
        <v>0</v>
      </c>
      <c r="BN29" s="71">
        <f t="shared" si="22"/>
        <v>10</v>
      </c>
      <c r="BO29" s="72">
        <f t="shared" si="23"/>
        <v>198.0005549</v>
      </c>
      <c r="BP29" s="76">
        <f t="shared" si="24"/>
        <v>16</v>
      </c>
      <c r="BQ29" s="68">
        <f t="shared" si="25"/>
        <v>0</v>
      </c>
      <c r="BR29" s="76">
        <f t="shared" si="26"/>
        <v>11</v>
      </c>
      <c r="BS29" s="71">
        <f t="shared" si="27"/>
        <v>16</v>
      </c>
      <c r="BT29" s="74" t="str">
        <f t="shared" si="28"/>
        <v>16 s</v>
      </c>
    </row>
    <row r="30" spans="1:72" ht="15.75">
      <c r="A30" s="200"/>
      <c r="B30" s="19">
        <v>5</v>
      </c>
      <c r="C30" s="2">
        <v>59</v>
      </c>
      <c r="D30" s="2" t="s">
        <v>92</v>
      </c>
      <c r="E30" s="10" t="s">
        <v>138</v>
      </c>
      <c r="F30" s="2" t="s">
        <v>149</v>
      </c>
      <c r="G30" s="10" t="s">
        <v>36</v>
      </c>
      <c r="H30" s="34">
        <v>1978</v>
      </c>
      <c r="I30" s="2"/>
      <c r="J30" s="2"/>
      <c r="K30" s="2"/>
      <c r="L30" s="2"/>
      <c r="M30" s="6">
        <f>+VSS!M53</f>
        <v>8</v>
      </c>
      <c r="N30" s="6">
        <f>+VSS!N53</f>
        <v>3</v>
      </c>
      <c r="O30" s="6">
        <f>+VSS!O53</f>
        <v>0</v>
      </c>
      <c r="P30" s="6">
        <f>+VSS!P53</f>
        <v>0</v>
      </c>
      <c r="Q30" s="6">
        <f>+VSS!Q53</f>
        <v>0</v>
      </c>
      <c r="R30" s="64">
        <f t="shared" si="0"/>
        <v>11</v>
      </c>
      <c r="S30" s="6">
        <f>+VSS!S53</f>
        <v>9</v>
      </c>
      <c r="T30" s="6">
        <f>+VSS!T53</f>
        <v>8</v>
      </c>
      <c r="U30" s="6">
        <f>+VSS!U53</f>
        <v>8</v>
      </c>
      <c r="V30" s="6">
        <f>+VSS!V53</f>
        <v>8</v>
      </c>
      <c r="W30" s="6">
        <f>+VSS!W53</f>
        <v>0</v>
      </c>
      <c r="X30" s="64">
        <f t="shared" si="1"/>
        <v>33</v>
      </c>
      <c r="Y30" s="6">
        <f>+VSS!Y53</f>
        <v>10</v>
      </c>
      <c r="Z30" s="6">
        <f>+VSS!Z53</f>
        <v>8</v>
      </c>
      <c r="AA30" s="6">
        <f>+VSS!AA53</f>
        <v>3</v>
      </c>
      <c r="AB30" s="6">
        <f>+VSS!AB53</f>
        <v>1</v>
      </c>
      <c r="AC30" s="6">
        <f>+VSS!AC53</f>
        <v>0</v>
      </c>
      <c r="AD30" s="64">
        <f t="shared" si="2"/>
        <v>22</v>
      </c>
      <c r="AE30" s="6">
        <f>+VSS!AE53</f>
        <v>10</v>
      </c>
      <c r="AF30" s="6">
        <f>+VSS!AF53</f>
        <v>9</v>
      </c>
      <c r="AG30" s="6">
        <f>+VSS!AG53</f>
        <v>1</v>
      </c>
      <c r="AH30" s="6">
        <f>+VSS!AH53</f>
        <v>0</v>
      </c>
      <c r="AI30" s="6">
        <f>+VSS!AI53</f>
        <v>0</v>
      </c>
      <c r="AJ30" s="64">
        <f t="shared" si="3"/>
        <v>20</v>
      </c>
      <c r="AK30" s="66">
        <f t="shared" si="4"/>
        <v>86.00025409999999</v>
      </c>
      <c r="AL30" s="64">
        <f t="shared" si="5"/>
        <v>50</v>
      </c>
      <c r="AM30" s="34">
        <v>0</v>
      </c>
      <c r="AN30" s="67"/>
      <c r="AO30" s="64">
        <f t="shared" si="6"/>
        <v>33</v>
      </c>
      <c r="AP30" s="68"/>
      <c r="AQ30" s="68"/>
      <c r="AR30" s="68"/>
      <c r="AS30" s="68"/>
      <c r="AT30" s="68"/>
      <c r="AU30" s="68"/>
      <c r="AV30" s="68"/>
      <c r="AW30" s="69">
        <v>0</v>
      </c>
      <c r="AX30" s="64">
        <f t="shared" si="7"/>
        <v>33</v>
      </c>
      <c r="AY30" s="135">
        <f t="shared" si="29"/>
        <v>0</v>
      </c>
      <c r="AZ30" s="71">
        <f t="shared" si="9"/>
        <v>33</v>
      </c>
      <c r="BA30" s="72">
        <f t="shared" si="10"/>
        <v>0</v>
      </c>
      <c r="BB30" s="71">
        <f t="shared" si="11"/>
        <v>9</v>
      </c>
      <c r="BC30" s="72">
        <f t="shared" si="12"/>
        <v>0</v>
      </c>
      <c r="BD30" s="71">
        <f t="shared" si="13"/>
        <v>22</v>
      </c>
      <c r="BE30" s="73">
        <f t="shared" si="14"/>
        <v>0</v>
      </c>
      <c r="BF30" s="71">
        <f t="shared" si="15"/>
        <v>4</v>
      </c>
      <c r="BG30" s="71">
        <f t="shared" si="16"/>
        <v>4</v>
      </c>
      <c r="BH30" s="74" t="str">
        <f t="shared" si="17"/>
        <v>4 s</v>
      </c>
      <c r="BI30" s="75">
        <f t="shared" si="18"/>
        <v>0</v>
      </c>
      <c r="BJ30" s="75">
        <v>197.0005547</v>
      </c>
      <c r="BK30" s="138">
        <f t="shared" si="19"/>
        <v>197.0005547</v>
      </c>
      <c r="BL30" s="71">
        <f t="shared" si="20"/>
        <v>27</v>
      </c>
      <c r="BM30" s="72">
        <f t="shared" si="21"/>
        <v>0</v>
      </c>
      <c r="BN30" s="71">
        <f t="shared" si="22"/>
        <v>10</v>
      </c>
      <c r="BO30" s="72">
        <f t="shared" si="23"/>
        <v>197.0005547</v>
      </c>
      <c r="BP30" s="76">
        <f t="shared" si="24"/>
        <v>17</v>
      </c>
      <c r="BQ30" s="68">
        <f t="shared" si="25"/>
        <v>0</v>
      </c>
      <c r="BR30" s="76">
        <f t="shared" si="26"/>
        <v>11</v>
      </c>
      <c r="BS30" s="71">
        <f t="shared" si="27"/>
        <v>17</v>
      </c>
      <c r="BT30" s="74" t="str">
        <f t="shared" si="28"/>
        <v>17 s</v>
      </c>
    </row>
    <row r="31" spans="1:72" ht="15.75">
      <c r="A31" s="201"/>
      <c r="B31" s="18">
        <v>6</v>
      </c>
      <c r="C31" s="2">
        <v>64</v>
      </c>
      <c r="D31" s="2" t="s">
        <v>96</v>
      </c>
      <c r="E31" s="10" t="s">
        <v>127</v>
      </c>
      <c r="F31" s="2" t="s">
        <v>149</v>
      </c>
      <c r="G31" s="10" t="s">
        <v>24</v>
      </c>
      <c r="H31" s="34">
        <v>1948</v>
      </c>
      <c r="I31" s="2"/>
      <c r="J31" s="2"/>
      <c r="K31" s="2"/>
      <c r="L31" s="2"/>
      <c r="M31" s="6">
        <f>+VSS!M58</f>
        <v>0</v>
      </c>
      <c r="N31" s="6">
        <f>+VSS!N58</f>
        <v>0</v>
      </c>
      <c r="O31" s="6">
        <f>+VSS!O58</f>
        <v>0</v>
      </c>
      <c r="P31" s="6">
        <f>+VSS!P58</f>
        <v>0</v>
      </c>
      <c r="Q31" s="6">
        <f>+VSS!Q58</f>
        <v>0</v>
      </c>
      <c r="R31" s="64">
        <f t="shared" si="0"/>
        <v>0</v>
      </c>
      <c r="S31" s="6">
        <f>+VSS!S58</f>
        <v>0</v>
      </c>
      <c r="T31" s="6">
        <f>+VSS!T58</f>
        <v>0</v>
      </c>
      <c r="U31" s="6">
        <f>+VSS!U58</f>
        <v>0</v>
      </c>
      <c r="V31" s="6">
        <f>+VSS!V58</f>
        <v>0</v>
      </c>
      <c r="W31" s="6">
        <f>+VSS!W58</f>
        <v>0</v>
      </c>
      <c r="X31" s="64">
        <f t="shared" si="1"/>
        <v>0</v>
      </c>
      <c r="Y31" s="6">
        <f>+VSS!Y58</f>
        <v>0</v>
      </c>
      <c r="Z31" s="6">
        <f>+VSS!Z58</f>
        <v>0</v>
      </c>
      <c r="AA31" s="6">
        <f>+VSS!AA58</f>
        <v>0</v>
      </c>
      <c r="AB31" s="6">
        <f>+VSS!AB58</f>
        <v>0</v>
      </c>
      <c r="AC31" s="6">
        <f>+VSS!AC58</f>
        <v>0</v>
      </c>
      <c r="AD31" s="64">
        <f t="shared" si="2"/>
        <v>0</v>
      </c>
      <c r="AE31" s="6">
        <f>+VSS!AE58</f>
        <v>0</v>
      </c>
      <c r="AF31" s="6">
        <f>+VSS!AF58</f>
        <v>0</v>
      </c>
      <c r="AG31" s="6">
        <f>+VSS!AG58</f>
        <v>0</v>
      </c>
      <c r="AH31" s="6">
        <f>+VSS!AH58</f>
        <v>0</v>
      </c>
      <c r="AI31" s="6">
        <f>+VSS!AI58</f>
        <v>0</v>
      </c>
      <c r="AJ31" s="64">
        <f t="shared" si="3"/>
        <v>0</v>
      </c>
      <c r="AK31" s="66">
        <f t="shared" si="4"/>
        <v>0</v>
      </c>
      <c r="AL31" s="64">
        <f t="shared" si="5"/>
        <v>52</v>
      </c>
      <c r="AM31" s="34">
        <v>0</v>
      </c>
      <c r="AN31" s="67"/>
      <c r="AO31" s="64">
        <f t="shared" si="6"/>
        <v>33</v>
      </c>
      <c r="AP31" s="68"/>
      <c r="AQ31" s="68"/>
      <c r="AR31" s="68"/>
      <c r="AS31" s="68"/>
      <c r="AT31" s="68"/>
      <c r="AU31" s="68"/>
      <c r="AV31" s="68"/>
      <c r="AW31" s="69">
        <v>0</v>
      </c>
      <c r="AX31" s="64">
        <f t="shared" si="7"/>
        <v>33</v>
      </c>
      <c r="AY31" s="135">
        <f t="shared" si="29"/>
        <v>0</v>
      </c>
      <c r="AZ31" s="71">
        <f t="shared" si="9"/>
        <v>33</v>
      </c>
      <c r="BA31" s="72">
        <f t="shared" si="10"/>
        <v>0</v>
      </c>
      <c r="BB31" s="71">
        <f t="shared" si="11"/>
        <v>9</v>
      </c>
      <c r="BC31" s="72">
        <f t="shared" si="12"/>
        <v>0</v>
      </c>
      <c r="BD31" s="71">
        <f t="shared" si="13"/>
        <v>22</v>
      </c>
      <c r="BE31" s="73">
        <f t="shared" si="14"/>
        <v>0</v>
      </c>
      <c r="BF31" s="71">
        <f t="shared" si="15"/>
        <v>4</v>
      </c>
      <c r="BG31" s="71">
        <f t="shared" si="16"/>
        <v>4</v>
      </c>
      <c r="BH31" s="74" t="str">
        <f t="shared" si="17"/>
        <v>4 v</v>
      </c>
      <c r="BI31" s="75">
        <f t="shared" si="18"/>
        <v>0</v>
      </c>
      <c r="BJ31" s="75">
        <v>192.00055329999998</v>
      </c>
      <c r="BK31" s="138">
        <f t="shared" si="19"/>
        <v>192.00055329999998</v>
      </c>
      <c r="BL31" s="71">
        <f t="shared" si="20"/>
        <v>28</v>
      </c>
      <c r="BM31" s="72">
        <f t="shared" si="21"/>
        <v>0</v>
      </c>
      <c r="BN31" s="71">
        <f t="shared" si="22"/>
        <v>10</v>
      </c>
      <c r="BO31" s="72">
        <f t="shared" si="23"/>
        <v>0</v>
      </c>
      <c r="BP31" s="76">
        <f t="shared" si="24"/>
        <v>38</v>
      </c>
      <c r="BQ31" s="68">
        <f t="shared" si="25"/>
        <v>192.00055329999998</v>
      </c>
      <c r="BR31" s="76">
        <f t="shared" si="26"/>
        <v>3</v>
      </c>
      <c r="BS31" s="71">
        <f t="shared" si="27"/>
        <v>3</v>
      </c>
      <c r="BT31" s="74" t="str">
        <f t="shared" si="28"/>
        <v>3 v</v>
      </c>
    </row>
    <row r="32" spans="1:72" ht="15.75">
      <c r="A32" s="200">
        <f>+A24+1/48</f>
        <v>0.4652777777777777</v>
      </c>
      <c r="B32" s="19">
        <v>8</v>
      </c>
      <c r="C32" s="2">
        <v>49</v>
      </c>
      <c r="D32" s="2" t="s">
        <v>82</v>
      </c>
      <c r="E32" s="10" t="s">
        <v>128</v>
      </c>
      <c r="F32" s="2" t="s">
        <v>144</v>
      </c>
      <c r="G32" s="10" t="s">
        <v>36</v>
      </c>
      <c r="H32" s="34">
        <v>1976</v>
      </c>
      <c r="I32" s="2"/>
      <c r="J32" s="2"/>
      <c r="K32" s="2"/>
      <c r="L32" s="2"/>
      <c r="M32" s="6">
        <f>+VSS!M43</f>
        <v>10</v>
      </c>
      <c r="N32" s="6">
        <f>+VSS!N43</f>
        <v>5</v>
      </c>
      <c r="O32" s="6">
        <f>+VSS!O43</f>
        <v>5</v>
      </c>
      <c r="P32" s="6">
        <f>+VSS!P43</f>
        <v>3</v>
      </c>
      <c r="Q32" s="6">
        <f>+VSS!Q43</f>
        <v>0</v>
      </c>
      <c r="R32" s="64">
        <f t="shared" si="0"/>
        <v>23</v>
      </c>
      <c r="S32" s="6">
        <f>+VSS!S43</f>
        <v>10</v>
      </c>
      <c r="T32" s="6">
        <f>+VSS!T43</f>
        <v>10</v>
      </c>
      <c r="U32" s="6">
        <f>+VSS!U43</f>
        <v>10</v>
      </c>
      <c r="V32" s="6">
        <f>+VSS!V43</f>
        <v>9</v>
      </c>
      <c r="W32" s="6">
        <f>+VSS!W43</f>
        <v>9</v>
      </c>
      <c r="X32" s="64">
        <f t="shared" si="1"/>
        <v>48</v>
      </c>
      <c r="Y32" s="6">
        <f>+VSS!Y43</f>
        <v>10</v>
      </c>
      <c r="Z32" s="6">
        <f>+VSS!Z43</f>
        <v>10</v>
      </c>
      <c r="AA32" s="6">
        <f>+VSS!AA43</f>
        <v>10</v>
      </c>
      <c r="AB32" s="6">
        <f>+VSS!AB43</f>
        <v>9</v>
      </c>
      <c r="AC32" s="6">
        <f>+VSS!AC43</f>
        <v>8</v>
      </c>
      <c r="AD32" s="64">
        <f t="shared" si="2"/>
        <v>47</v>
      </c>
      <c r="AE32" s="6">
        <f>+VSS!AE43</f>
        <v>10</v>
      </c>
      <c r="AF32" s="6">
        <f>+VSS!AF43</f>
        <v>10</v>
      </c>
      <c r="AG32" s="6">
        <f>+VSS!AG43</f>
        <v>8</v>
      </c>
      <c r="AH32" s="6">
        <f>+VSS!AH43</f>
        <v>3</v>
      </c>
      <c r="AI32" s="6">
        <f>+VSS!AI43</f>
        <v>1</v>
      </c>
      <c r="AJ32" s="64">
        <f t="shared" si="3"/>
        <v>32</v>
      </c>
      <c r="AK32" s="66">
        <f t="shared" si="4"/>
        <v>150.0005203</v>
      </c>
      <c r="AL32" s="64">
        <f t="shared" si="5"/>
        <v>40</v>
      </c>
      <c r="AM32" s="34">
        <v>0</v>
      </c>
      <c r="AN32" s="67"/>
      <c r="AO32" s="64">
        <f t="shared" si="6"/>
        <v>33</v>
      </c>
      <c r="AP32" s="68"/>
      <c r="AQ32" s="68"/>
      <c r="AR32" s="68"/>
      <c r="AS32" s="68"/>
      <c r="AT32" s="68"/>
      <c r="AU32" s="68"/>
      <c r="AV32" s="68"/>
      <c r="AW32" s="69">
        <v>0</v>
      </c>
      <c r="AX32" s="64">
        <f t="shared" si="7"/>
        <v>33</v>
      </c>
      <c r="AY32" s="135">
        <f t="shared" si="29"/>
        <v>0</v>
      </c>
      <c r="AZ32" s="71">
        <f t="shared" si="9"/>
        <v>33</v>
      </c>
      <c r="BA32" s="72">
        <f t="shared" si="10"/>
        <v>0</v>
      </c>
      <c r="BB32" s="71">
        <f t="shared" si="11"/>
        <v>9</v>
      </c>
      <c r="BC32" s="72">
        <f t="shared" si="12"/>
        <v>0</v>
      </c>
      <c r="BD32" s="71">
        <f t="shared" si="13"/>
        <v>22</v>
      </c>
      <c r="BE32" s="73">
        <f t="shared" si="14"/>
        <v>0</v>
      </c>
      <c r="BF32" s="71">
        <f t="shared" si="15"/>
        <v>4</v>
      </c>
      <c r="BG32" s="71">
        <f t="shared" si="16"/>
        <v>4</v>
      </c>
      <c r="BH32" s="74" t="str">
        <f t="shared" si="17"/>
        <v>4 s</v>
      </c>
      <c r="BI32" s="75">
        <f t="shared" si="18"/>
        <v>0</v>
      </c>
      <c r="BJ32" s="75">
        <v>191.0005525</v>
      </c>
      <c r="BK32" s="138">
        <f t="shared" si="19"/>
        <v>191.0005525</v>
      </c>
      <c r="BL32" s="71">
        <f t="shared" si="20"/>
        <v>29</v>
      </c>
      <c r="BM32" s="72">
        <f t="shared" si="21"/>
        <v>0</v>
      </c>
      <c r="BN32" s="71">
        <f t="shared" si="22"/>
        <v>10</v>
      </c>
      <c r="BO32" s="72">
        <f t="shared" si="23"/>
        <v>191.0005525</v>
      </c>
      <c r="BP32" s="76">
        <f t="shared" si="24"/>
        <v>18</v>
      </c>
      <c r="BQ32" s="68">
        <f t="shared" si="25"/>
        <v>0</v>
      </c>
      <c r="BR32" s="76">
        <f t="shared" si="26"/>
        <v>11</v>
      </c>
      <c r="BS32" s="71">
        <f t="shared" si="27"/>
        <v>18</v>
      </c>
      <c r="BT32" s="74" t="str">
        <f t="shared" si="28"/>
        <v>18 s</v>
      </c>
    </row>
    <row r="33" spans="1:72" ht="15.75">
      <c r="A33" s="200"/>
      <c r="B33" s="18">
        <v>9</v>
      </c>
      <c r="C33" s="2">
        <v>50</v>
      </c>
      <c r="D33" s="2" t="s">
        <v>83</v>
      </c>
      <c r="E33" s="10" t="s">
        <v>129</v>
      </c>
      <c r="F33" s="2" t="s">
        <v>144</v>
      </c>
      <c r="G33" s="10" t="s">
        <v>24</v>
      </c>
      <c r="H33" s="34">
        <v>1953</v>
      </c>
      <c r="I33" s="2"/>
      <c r="J33" s="2"/>
      <c r="K33" s="2"/>
      <c r="L33" s="2"/>
      <c r="M33" s="6">
        <f>+VSS!M44</f>
        <v>10</v>
      </c>
      <c r="N33" s="6">
        <f>+VSS!N44</f>
        <v>8</v>
      </c>
      <c r="O33" s="6">
        <f>+VSS!O44</f>
        <v>8</v>
      </c>
      <c r="P33" s="6">
        <f>+VSS!P44</f>
        <v>5</v>
      </c>
      <c r="Q33" s="6">
        <f>+VSS!Q44</f>
        <v>5</v>
      </c>
      <c r="R33" s="64">
        <f t="shared" si="0"/>
        <v>36</v>
      </c>
      <c r="S33" s="6">
        <f>+VSS!S44</f>
        <v>10</v>
      </c>
      <c r="T33" s="6">
        <f>+VSS!T44</f>
        <v>10</v>
      </c>
      <c r="U33" s="6">
        <f>+VSS!U44</f>
        <v>9</v>
      </c>
      <c r="V33" s="6">
        <f>+VSS!V44</f>
        <v>3</v>
      </c>
      <c r="W33" s="6">
        <f>+VSS!W44</f>
        <v>3</v>
      </c>
      <c r="X33" s="64">
        <f t="shared" si="1"/>
        <v>35</v>
      </c>
      <c r="Y33" s="6">
        <f>+VSS!Y44</f>
        <v>10</v>
      </c>
      <c r="Z33" s="6">
        <f>+VSS!Z44</f>
        <v>10</v>
      </c>
      <c r="AA33" s="6">
        <f>+VSS!AA44</f>
        <v>10</v>
      </c>
      <c r="AB33" s="6">
        <f>+VSS!AB44</f>
        <v>9</v>
      </c>
      <c r="AC33" s="6">
        <f>+VSS!AC44</f>
        <v>3</v>
      </c>
      <c r="AD33" s="64">
        <f t="shared" si="2"/>
        <v>42</v>
      </c>
      <c r="AE33" s="6">
        <f>+VSS!AE44</f>
        <v>9</v>
      </c>
      <c r="AF33" s="6">
        <f>+VSS!AF44</f>
        <v>9</v>
      </c>
      <c r="AG33" s="6">
        <f>+VSS!AG44</f>
        <v>9</v>
      </c>
      <c r="AH33" s="6">
        <f>+VSS!AH44</f>
        <v>9</v>
      </c>
      <c r="AI33" s="6">
        <f>+VSS!AI44</f>
        <v>0</v>
      </c>
      <c r="AJ33" s="64">
        <f t="shared" si="3"/>
        <v>36</v>
      </c>
      <c r="AK33" s="66">
        <f t="shared" si="4"/>
        <v>149.0004586</v>
      </c>
      <c r="AL33" s="64">
        <f t="shared" si="5"/>
        <v>41</v>
      </c>
      <c r="AM33" s="34">
        <v>0</v>
      </c>
      <c r="AN33" s="67"/>
      <c r="AO33" s="64">
        <f t="shared" si="6"/>
        <v>33</v>
      </c>
      <c r="AP33" s="68"/>
      <c r="AQ33" s="68"/>
      <c r="AR33" s="68"/>
      <c r="AS33" s="68"/>
      <c r="AT33" s="68"/>
      <c r="AU33" s="68"/>
      <c r="AV33" s="68"/>
      <c r="AW33" s="69">
        <v>0</v>
      </c>
      <c r="AX33" s="64">
        <f t="shared" si="7"/>
        <v>33</v>
      </c>
      <c r="AY33" s="135">
        <f t="shared" si="29"/>
        <v>0</v>
      </c>
      <c r="AZ33" s="71">
        <f t="shared" si="9"/>
        <v>33</v>
      </c>
      <c r="BA33" s="72">
        <f t="shared" si="10"/>
        <v>0</v>
      </c>
      <c r="BB33" s="71">
        <f t="shared" si="11"/>
        <v>9</v>
      </c>
      <c r="BC33" s="72">
        <f t="shared" si="12"/>
        <v>0</v>
      </c>
      <c r="BD33" s="71">
        <f t="shared" si="13"/>
        <v>22</v>
      </c>
      <c r="BE33" s="73">
        <f t="shared" si="14"/>
        <v>0</v>
      </c>
      <c r="BF33" s="71">
        <f t="shared" si="15"/>
        <v>4</v>
      </c>
      <c r="BG33" s="71">
        <f t="shared" si="16"/>
        <v>4</v>
      </c>
      <c r="BH33" s="74" t="str">
        <f t="shared" si="17"/>
        <v>4 v</v>
      </c>
      <c r="BI33" s="75">
        <f t="shared" si="18"/>
        <v>0</v>
      </c>
      <c r="BJ33" s="75">
        <v>190.00053970000002</v>
      </c>
      <c r="BK33" s="138">
        <f t="shared" si="19"/>
        <v>190.00053970000002</v>
      </c>
      <c r="BL33" s="71">
        <f t="shared" si="20"/>
        <v>30</v>
      </c>
      <c r="BM33" s="72">
        <f t="shared" si="21"/>
        <v>0</v>
      </c>
      <c r="BN33" s="71">
        <f t="shared" si="22"/>
        <v>10</v>
      </c>
      <c r="BO33" s="72">
        <f t="shared" si="23"/>
        <v>0</v>
      </c>
      <c r="BP33" s="76">
        <f t="shared" si="24"/>
        <v>38</v>
      </c>
      <c r="BQ33" s="68">
        <f t="shared" si="25"/>
        <v>190.00053970000002</v>
      </c>
      <c r="BR33" s="76">
        <f t="shared" si="26"/>
        <v>4</v>
      </c>
      <c r="BS33" s="71">
        <f t="shared" si="27"/>
        <v>4</v>
      </c>
      <c r="BT33" s="74" t="str">
        <f t="shared" si="28"/>
        <v>4 v</v>
      </c>
    </row>
    <row r="34" spans="1:72" ht="15.75">
      <c r="A34" s="200"/>
      <c r="B34" s="17">
        <v>10</v>
      </c>
      <c r="C34" s="2">
        <v>47</v>
      </c>
      <c r="D34" s="2" t="s">
        <v>80</v>
      </c>
      <c r="E34" s="10" t="s">
        <v>127</v>
      </c>
      <c r="F34" s="2" t="s">
        <v>149</v>
      </c>
      <c r="G34" s="10" t="s">
        <v>36</v>
      </c>
      <c r="H34" s="34">
        <v>1979</v>
      </c>
      <c r="I34" s="2"/>
      <c r="J34" s="2"/>
      <c r="K34" s="2"/>
      <c r="L34" s="2"/>
      <c r="M34" s="6">
        <f>+VSS!M41</f>
        <v>10</v>
      </c>
      <c r="N34" s="6">
        <f>+VSS!N41</f>
        <v>10</v>
      </c>
      <c r="O34" s="6">
        <f>+VSS!O41</f>
        <v>9</v>
      </c>
      <c r="P34" s="6">
        <f>+VSS!P41</f>
        <v>8</v>
      </c>
      <c r="Q34" s="6">
        <f>+VSS!Q41</f>
        <v>5</v>
      </c>
      <c r="R34" s="64">
        <f t="shared" si="0"/>
        <v>42</v>
      </c>
      <c r="S34" s="6">
        <f>+VSS!S41</f>
        <v>10</v>
      </c>
      <c r="T34" s="6">
        <f>+VSS!T41</f>
        <v>10</v>
      </c>
      <c r="U34" s="6">
        <f>+VSS!U41</f>
        <v>9</v>
      </c>
      <c r="V34" s="6">
        <f>+VSS!V41</f>
        <v>3</v>
      </c>
      <c r="W34" s="6">
        <f>+VSS!W41</f>
        <v>0</v>
      </c>
      <c r="X34" s="64">
        <f t="shared" si="1"/>
        <v>32</v>
      </c>
      <c r="Y34" s="6">
        <f>+VSS!Y41</f>
        <v>10</v>
      </c>
      <c r="Z34" s="6">
        <f>+VSS!Z41</f>
        <v>10</v>
      </c>
      <c r="AA34" s="6">
        <f>+VSS!AA41</f>
        <v>10</v>
      </c>
      <c r="AB34" s="6">
        <f>+VSS!AB41</f>
        <v>9</v>
      </c>
      <c r="AC34" s="6">
        <f>+VSS!AC41</f>
        <v>0</v>
      </c>
      <c r="AD34" s="64">
        <f t="shared" si="2"/>
        <v>39</v>
      </c>
      <c r="AE34" s="6">
        <f>+VSS!AE41</f>
        <v>10</v>
      </c>
      <c r="AF34" s="6">
        <f>+VSS!AF41</f>
        <v>10</v>
      </c>
      <c r="AG34" s="6">
        <f>+VSS!AG41</f>
        <v>9</v>
      </c>
      <c r="AH34" s="6">
        <f>+VSS!AH41</f>
        <v>9</v>
      </c>
      <c r="AI34" s="6">
        <f>+VSS!AI41</f>
        <v>3</v>
      </c>
      <c r="AJ34" s="64">
        <f t="shared" si="3"/>
        <v>41</v>
      </c>
      <c r="AK34" s="66">
        <f t="shared" si="4"/>
        <v>154.0004262</v>
      </c>
      <c r="AL34" s="64">
        <f t="shared" si="5"/>
        <v>38</v>
      </c>
      <c r="AM34" s="34">
        <v>0</v>
      </c>
      <c r="AN34" s="67"/>
      <c r="AO34" s="64">
        <f t="shared" si="6"/>
        <v>33</v>
      </c>
      <c r="AP34" s="68"/>
      <c r="AQ34" s="68"/>
      <c r="AR34" s="68"/>
      <c r="AS34" s="68"/>
      <c r="AT34" s="68"/>
      <c r="AU34" s="68"/>
      <c r="AV34" s="68"/>
      <c r="AW34" s="69">
        <v>0</v>
      </c>
      <c r="AX34" s="64">
        <f t="shared" si="7"/>
        <v>33</v>
      </c>
      <c r="AY34" s="135">
        <f t="shared" si="29"/>
        <v>0</v>
      </c>
      <c r="AZ34" s="71">
        <f t="shared" si="9"/>
        <v>33</v>
      </c>
      <c r="BA34" s="72">
        <f t="shared" si="10"/>
        <v>0</v>
      </c>
      <c r="BB34" s="71">
        <f t="shared" si="11"/>
        <v>9</v>
      </c>
      <c r="BC34" s="72">
        <f t="shared" si="12"/>
        <v>0</v>
      </c>
      <c r="BD34" s="71">
        <f t="shared" si="13"/>
        <v>22</v>
      </c>
      <c r="BE34" s="73">
        <f t="shared" si="14"/>
        <v>0</v>
      </c>
      <c r="BF34" s="71">
        <f t="shared" si="15"/>
        <v>4</v>
      </c>
      <c r="BG34" s="71">
        <f t="shared" si="16"/>
        <v>4</v>
      </c>
      <c r="BH34" s="74" t="str">
        <f t="shared" si="17"/>
        <v>4 s</v>
      </c>
      <c r="BI34" s="75">
        <f t="shared" si="18"/>
        <v>0</v>
      </c>
      <c r="BJ34" s="75">
        <v>188.0005531</v>
      </c>
      <c r="BK34" s="138">
        <f t="shared" si="19"/>
        <v>188.0005531</v>
      </c>
      <c r="BL34" s="71">
        <f t="shared" si="20"/>
        <v>31</v>
      </c>
      <c r="BM34" s="72">
        <f t="shared" si="21"/>
        <v>0</v>
      </c>
      <c r="BN34" s="71">
        <f t="shared" si="22"/>
        <v>10</v>
      </c>
      <c r="BO34" s="72">
        <f t="shared" si="23"/>
        <v>188.0005531</v>
      </c>
      <c r="BP34" s="76">
        <f t="shared" si="24"/>
        <v>19</v>
      </c>
      <c r="BQ34" s="68">
        <f t="shared" si="25"/>
        <v>0</v>
      </c>
      <c r="BR34" s="76">
        <f t="shared" si="26"/>
        <v>11</v>
      </c>
      <c r="BS34" s="71">
        <f t="shared" si="27"/>
        <v>19</v>
      </c>
      <c r="BT34" s="74" t="str">
        <f t="shared" si="28"/>
        <v>19 s</v>
      </c>
    </row>
    <row r="35" spans="1:72" ht="15.75">
      <c r="A35" s="201"/>
      <c r="B35" s="17">
        <v>11</v>
      </c>
      <c r="C35" s="2">
        <v>12</v>
      </c>
      <c r="D35" s="2" t="s">
        <v>55</v>
      </c>
      <c r="E35" s="10" t="s">
        <v>101</v>
      </c>
      <c r="F35" s="2" t="s">
        <v>146</v>
      </c>
      <c r="G35" s="10" t="s">
        <v>36</v>
      </c>
      <c r="H35" s="34">
        <v>1977</v>
      </c>
      <c r="I35" s="2"/>
      <c r="J35" s="2"/>
      <c r="K35" s="2"/>
      <c r="L35" s="2"/>
      <c r="M35" s="6">
        <f>+VSS!M15</f>
        <v>10</v>
      </c>
      <c r="N35" s="6">
        <f>+VSS!N15</f>
        <v>10</v>
      </c>
      <c r="O35" s="6">
        <f>+VSS!O15</f>
        <v>9</v>
      </c>
      <c r="P35" s="6">
        <f>+VSS!P15</f>
        <v>9</v>
      </c>
      <c r="Q35" s="6">
        <f>+VSS!Q15</f>
        <v>5</v>
      </c>
      <c r="R35" s="64">
        <f t="shared" si="0"/>
        <v>43</v>
      </c>
      <c r="S35" s="6">
        <f>+VSS!S15</f>
        <v>10</v>
      </c>
      <c r="T35" s="6">
        <f>+VSS!T15</f>
        <v>10</v>
      </c>
      <c r="U35" s="6">
        <f>+VSS!U15</f>
        <v>9</v>
      </c>
      <c r="V35" s="6">
        <f>+VSS!V15</f>
        <v>9</v>
      </c>
      <c r="W35" s="6">
        <f>+VSS!W15</f>
        <v>9</v>
      </c>
      <c r="X35" s="64">
        <f t="shared" si="1"/>
        <v>47</v>
      </c>
      <c r="Y35" s="6">
        <f>+VSS!Y15</f>
        <v>50</v>
      </c>
      <c r="Z35" s="6">
        <f>+VSS!Z15</f>
        <v>0</v>
      </c>
      <c r="AA35" s="6">
        <f>+VSS!AA15</f>
        <v>0</v>
      </c>
      <c r="AB35" s="6">
        <f>+VSS!AB15</f>
        <v>0</v>
      </c>
      <c r="AC35" s="6">
        <f>+VSS!AC15</f>
        <v>0</v>
      </c>
      <c r="AD35" s="64">
        <f t="shared" si="2"/>
        <v>50</v>
      </c>
      <c r="AE35" s="6">
        <f>+VSS!AE15</f>
        <v>10</v>
      </c>
      <c r="AF35" s="6">
        <f>+VSS!AF15</f>
        <v>10</v>
      </c>
      <c r="AG35" s="6">
        <f>+VSS!AG15</f>
        <v>10</v>
      </c>
      <c r="AH35" s="6">
        <f>+VSS!AH15</f>
        <v>10</v>
      </c>
      <c r="AI35" s="6">
        <f>+VSS!AI15</f>
        <v>9</v>
      </c>
      <c r="AJ35" s="64">
        <f t="shared" si="3"/>
        <v>49</v>
      </c>
      <c r="AK35" s="66">
        <f t="shared" si="4"/>
        <v>189.00055129999998</v>
      </c>
      <c r="AL35" s="64">
        <f t="shared" si="5"/>
        <v>11</v>
      </c>
      <c r="AM35" s="34">
        <v>12</v>
      </c>
      <c r="AN35" s="67">
        <v>3</v>
      </c>
      <c r="AO35" s="64">
        <f t="shared" si="6"/>
        <v>26</v>
      </c>
      <c r="AP35" s="68"/>
      <c r="AQ35" s="68"/>
      <c r="AR35" s="68"/>
      <c r="AS35" s="68"/>
      <c r="AT35" s="68"/>
      <c r="AU35" s="68"/>
      <c r="AV35" s="68"/>
      <c r="AW35" s="69">
        <v>13</v>
      </c>
      <c r="AX35" s="64">
        <f t="shared" si="7"/>
        <v>20</v>
      </c>
      <c r="AY35" s="135">
        <f>+AW35+AM35-AN35/100000+AM35*0.0001</f>
        <v>25.001170000000002</v>
      </c>
      <c r="AZ35" s="71">
        <f t="shared" si="9"/>
        <v>27</v>
      </c>
      <c r="BA35" s="72">
        <f t="shared" si="10"/>
        <v>0</v>
      </c>
      <c r="BB35" s="71">
        <f t="shared" si="11"/>
        <v>9</v>
      </c>
      <c r="BC35" s="72">
        <f t="shared" si="12"/>
        <v>25.001170000000002</v>
      </c>
      <c r="BD35" s="71">
        <f t="shared" si="13"/>
        <v>17</v>
      </c>
      <c r="BE35" s="73">
        <f t="shared" si="14"/>
        <v>0</v>
      </c>
      <c r="BF35" s="71">
        <f t="shared" si="15"/>
        <v>4</v>
      </c>
      <c r="BG35" s="71">
        <f t="shared" si="16"/>
        <v>17</v>
      </c>
      <c r="BH35" s="74" t="str">
        <f t="shared" si="17"/>
        <v>17 s</v>
      </c>
      <c r="BI35" s="75">
        <f t="shared" si="18"/>
        <v>100.00468000000001</v>
      </c>
      <c r="BJ35" s="75">
        <v>86.00025409999999</v>
      </c>
      <c r="BK35" s="138">
        <f t="shared" si="19"/>
        <v>186.0049341</v>
      </c>
      <c r="BL35" s="71">
        <f t="shared" si="20"/>
        <v>32</v>
      </c>
      <c r="BM35" s="72">
        <f t="shared" si="21"/>
        <v>0</v>
      </c>
      <c r="BN35" s="71">
        <f t="shared" si="22"/>
        <v>10</v>
      </c>
      <c r="BO35" s="72">
        <f t="shared" si="23"/>
        <v>186.0049341</v>
      </c>
      <c r="BP35" s="76">
        <f t="shared" si="24"/>
        <v>20</v>
      </c>
      <c r="BQ35" s="68">
        <f t="shared" si="25"/>
        <v>0</v>
      </c>
      <c r="BR35" s="76">
        <f t="shared" si="26"/>
        <v>11</v>
      </c>
      <c r="BS35" s="71">
        <f t="shared" si="27"/>
        <v>20</v>
      </c>
      <c r="BT35" s="74" t="str">
        <f t="shared" si="28"/>
        <v>20 s</v>
      </c>
    </row>
    <row r="36" spans="1:72" ht="15.75">
      <c r="A36" s="200">
        <f>+A28+1/48</f>
        <v>0.486111111111111</v>
      </c>
      <c r="B36" s="19">
        <v>3</v>
      </c>
      <c r="C36" s="2">
        <v>58</v>
      </c>
      <c r="D36" s="2" t="s">
        <v>91</v>
      </c>
      <c r="E36" s="10" t="s">
        <v>137</v>
      </c>
      <c r="F36" s="2" t="s">
        <v>151</v>
      </c>
      <c r="G36" s="10" t="s">
        <v>36</v>
      </c>
      <c r="H36" s="34">
        <v>1971</v>
      </c>
      <c r="I36" s="2"/>
      <c r="J36" s="2"/>
      <c r="K36" s="2"/>
      <c r="L36" s="2"/>
      <c r="M36" s="6">
        <f>+VSS!M52</f>
        <v>8</v>
      </c>
      <c r="N36" s="6">
        <f>+VSS!N52</f>
        <v>5</v>
      </c>
      <c r="O36" s="6">
        <f>+VSS!O52</f>
        <v>5</v>
      </c>
      <c r="P36" s="6">
        <f>+VSS!P52</f>
        <v>0</v>
      </c>
      <c r="Q36" s="6">
        <f>+VSS!Q52</f>
        <v>0</v>
      </c>
      <c r="R36" s="64">
        <f aca="true" t="shared" si="30" ref="R36:R67">+SUM(M36:Q36)</f>
        <v>18</v>
      </c>
      <c r="S36" s="6">
        <f>+VSS!S52</f>
        <v>10</v>
      </c>
      <c r="T36" s="6">
        <f>+VSS!T52</f>
        <v>8</v>
      </c>
      <c r="U36" s="6">
        <f>+VSS!U52</f>
        <v>8</v>
      </c>
      <c r="V36" s="6">
        <f>+VSS!V52</f>
        <v>3</v>
      </c>
      <c r="W36" s="6">
        <f>+VSS!W52</f>
        <v>0</v>
      </c>
      <c r="X36" s="64">
        <f aca="true" t="shared" si="31" ref="X36:X67">+SUM(S36:W36)</f>
        <v>29</v>
      </c>
      <c r="Y36" s="6">
        <f>+VSS!Y52</f>
        <v>9</v>
      </c>
      <c r="Z36" s="6">
        <f>+VSS!Z52</f>
        <v>8</v>
      </c>
      <c r="AA36" s="6">
        <f>+VSS!AA52</f>
        <v>0</v>
      </c>
      <c r="AB36" s="6">
        <f>+VSS!AB52</f>
        <v>0</v>
      </c>
      <c r="AC36" s="6">
        <f>+VSS!AC52</f>
        <v>0</v>
      </c>
      <c r="AD36" s="64">
        <f aca="true" t="shared" si="32" ref="AD36:AD67">+SUM(Y36:AC36)</f>
        <v>17</v>
      </c>
      <c r="AE36" s="6">
        <f>+VSS!AE52</f>
        <v>10</v>
      </c>
      <c r="AF36" s="6">
        <f>+VSS!AF52</f>
        <v>10</v>
      </c>
      <c r="AG36" s="6">
        <f>+VSS!AG52</f>
        <v>9</v>
      </c>
      <c r="AH36" s="6">
        <f>+VSS!AH52</f>
        <v>8</v>
      </c>
      <c r="AI36" s="6">
        <f>+VSS!AI52</f>
        <v>0</v>
      </c>
      <c r="AJ36" s="64">
        <f aca="true" t="shared" si="33" ref="AJ36:AJ67">+SUM(AE36:AI36)</f>
        <v>37</v>
      </c>
      <c r="AK36" s="66">
        <f aca="true" t="shared" si="34" ref="AK36:AK67">+R36*1.0000001+X36*1.000001+AD36*1.00001+AJ36</f>
        <v>101.0002008</v>
      </c>
      <c r="AL36" s="64">
        <f aca="true" t="shared" si="35" ref="AL36:AL67">RANK(AK36,AK$4:AK$144)</f>
        <v>49</v>
      </c>
      <c r="AM36" s="34">
        <v>0</v>
      </c>
      <c r="AN36" s="67"/>
      <c r="AO36" s="64">
        <f aca="true" t="shared" si="36" ref="AO36:AO67">RANK(AM36,AM$4:AM$144)</f>
        <v>33</v>
      </c>
      <c r="AP36" s="68"/>
      <c r="AQ36" s="68"/>
      <c r="AR36" s="68"/>
      <c r="AS36" s="68"/>
      <c r="AT36" s="68"/>
      <c r="AU36" s="68"/>
      <c r="AV36" s="68"/>
      <c r="AW36" s="69">
        <v>0</v>
      </c>
      <c r="AX36" s="64">
        <f aca="true" t="shared" si="37" ref="AX36:AX67">RANK(AW36,AW$4:AW$144)</f>
        <v>33</v>
      </c>
      <c r="AY36" s="70">
        <f aca="true" t="shared" si="38" ref="AY36:AY49">+AW36+AM36-AN36/100000</f>
        <v>0</v>
      </c>
      <c r="AZ36" s="71">
        <f aca="true" t="shared" si="39" ref="AZ36:AZ67">RANK(AY36,AY$4:AY$145)</f>
        <v>33</v>
      </c>
      <c r="BA36" s="72">
        <f aca="true" t="shared" si="40" ref="BA36:BA67">+IF($G36=BA$3,$AY36,0)</f>
        <v>0</v>
      </c>
      <c r="BB36" s="71">
        <f aca="true" t="shared" si="41" ref="BB36:BB67">RANK(BA36,BA$4:BA$145)</f>
        <v>9</v>
      </c>
      <c r="BC36" s="72">
        <f aca="true" t="shared" si="42" ref="BC36:BC67">+IF($G36=BC$3,$AY36,0)</f>
        <v>0</v>
      </c>
      <c r="BD36" s="71">
        <f aca="true" t="shared" si="43" ref="BD36:BD67">RANK(BC36,BC$4:BC$145)</f>
        <v>22</v>
      </c>
      <c r="BE36" s="73">
        <f aca="true" t="shared" si="44" ref="BE36:BE67">+IF($G36=BE$3,$AY36,0)</f>
        <v>0</v>
      </c>
      <c r="BF36" s="71">
        <f aca="true" t="shared" si="45" ref="BF36:BF67">RANK(BE36,BE$4:BE$145)</f>
        <v>4</v>
      </c>
      <c r="BG36" s="71">
        <f aca="true" t="shared" si="46" ref="BG36:BG67">+IF(BA36&gt;0,BB36,(IF(BC36&gt;0,BD36,BF36)))</f>
        <v>4</v>
      </c>
      <c r="BH36" s="74" t="str">
        <f aca="true" t="shared" si="47" ref="BH36:BH67">CONCATENATE(BG36," ",G36)</f>
        <v>4 s</v>
      </c>
      <c r="BI36" s="75">
        <f aca="true" t="shared" si="48" ref="BI36:BI67">+AY36*4</f>
        <v>0</v>
      </c>
      <c r="BJ36" s="75">
        <v>186.0005315</v>
      </c>
      <c r="BK36" s="138">
        <f aca="true" t="shared" si="49" ref="BK36:BK67">+BJ36+BI36</f>
        <v>186.0005315</v>
      </c>
      <c r="BL36" s="71">
        <f aca="true" t="shared" si="50" ref="BL36:BL67">RANK(BK36,BK$4:BK$145)</f>
        <v>33</v>
      </c>
      <c r="BM36" s="72">
        <f aca="true" t="shared" si="51" ref="BM36:BM67">+IF($G36=BM$3,$BK36,0)</f>
        <v>0</v>
      </c>
      <c r="BN36" s="71">
        <f aca="true" t="shared" si="52" ref="BN36:BN67">RANK(BM36,BM$4:BM$145)</f>
        <v>10</v>
      </c>
      <c r="BO36" s="72">
        <f aca="true" t="shared" si="53" ref="BO36:BO67">+IF($G36=BO$3,$BK36,0)</f>
        <v>186.0005315</v>
      </c>
      <c r="BP36" s="76">
        <f aca="true" t="shared" si="54" ref="BP36:BP67">RANK(BO36,BO$4:BO$145)</f>
        <v>21</v>
      </c>
      <c r="BQ36" s="68">
        <f aca="true" t="shared" si="55" ref="BQ36:BQ67">+IF($G36=BQ$3,$BK36,0)</f>
        <v>0</v>
      </c>
      <c r="BR36" s="76">
        <f aca="true" t="shared" si="56" ref="BR36:BR67">RANK(BQ36,BQ$4:BQ$145)</f>
        <v>11</v>
      </c>
      <c r="BS36" s="71">
        <f aca="true" t="shared" si="57" ref="BS36:BS67">+IF(BM36&gt;0,BN36,(IF(BO36&gt;0,BP36,BR36)))</f>
        <v>21</v>
      </c>
      <c r="BT36" s="74" t="str">
        <f aca="true" t="shared" si="58" ref="BT36:BT67">CONCATENATE(BS36," ",G36)</f>
        <v>21 s</v>
      </c>
    </row>
    <row r="37" spans="1:72" ht="15.75">
      <c r="A37" s="200"/>
      <c r="B37" s="18">
        <v>4</v>
      </c>
      <c r="C37" s="2">
        <v>62</v>
      </c>
      <c r="D37" s="2" t="s">
        <v>94</v>
      </c>
      <c r="E37" s="10" t="s">
        <v>140</v>
      </c>
      <c r="F37" s="2" t="s">
        <v>157</v>
      </c>
      <c r="G37" s="10" t="s">
        <v>24</v>
      </c>
      <c r="H37" s="34">
        <v>1948</v>
      </c>
      <c r="I37" s="2"/>
      <c r="J37" s="2"/>
      <c r="K37" s="2"/>
      <c r="L37" s="2"/>
      <c r="M37" s="6">
        <f>+VSS!M56</f>
        <v>0</v>
      </c>
      <c r="N37" s="6">
        <f>+VSS!N56</f>
        <v>0</v>
      </c>
      <c r="O37" s="6">
        <f>+VSS!O56</f>
        <v>0</v>
      </c>
      <c r="P37" s="6">
        <f>+VSS!P56</f>
        <v>0</v>
      </c>
      <c r="Q37" s="6">
        <f>+VSS!Q56</f>
        <v>0</v>
      </c>
      <c r="R37" s="64">
        <f t="shared" si="30"/>
        <v>0</v>
      </c>
      <c r="S37" s="6">
        <f>+VSS!S56</f>
        <v>0</v>
      </c>
      <c r="T37" s="6">
        <f>+VSS!T56</f>
        <v>0</v>
      </c>
      <c r="U37" s="6">
        <f>+VSS!U56</f>
        <v>0</v>
      </c>
      <c r="V37" s="6">
        <f>+VSS!V56</f>
        <v>0</v>
      </c>
      <c r="W37" s="6">
        <f>+VSS!W56</f>
        <v>0</v>
      </c>
      <c r="X37" s="64">
        <f t="shared" si="31"/>
        <v>0</v>
      </c>
      <c r="Y37" s="6">
        <f>+VSS!Y56</f>
        <v>0</v>
      </c>
      <c r="Z37" s="6">
        <f>+VSS!Z56</f>
        <v>0</v>
      </c>
      <c r="AA37" s="6">
        <f>+VSS!AA56</f>
        <v>0</v>
      </c>
      <c r="AB37" s="6">
        <f>+VSS!AB56</f>
        <v>0</v>
      </c>
      <c r="AC37" s="6">
        <f>+VSS!AC56</f>
        <v>0</v>
      </c>
      <c r="AD37" s="64">
        <f t="shared" si="32"/>
        <v>0</v>
      </c>
      <c r="AE37" s="6">
        <f>+VSS!AE56</f>
        <v>0</v>
      </c>
      <c r="AF37" s="6">
        <f>+VSS!AF56</f>
        <v>0</v>
      </c>
      <c r="AG37" s="6">
        <f>+VSS!AG56</f>
        <v>0</v>
      </c>
      <c r="AH37" s="6">
        <f>+VSS!AH56</f>
        <v>0</v>
      </c>
      <c r="AI37" s="6">
        <f>+VSS!AI56</f>
        <v>0</v>
      </c>
      <c r="AJ37" s="64">
        <f t="shared" si="33"/>
        <v>0</v>
      </c>
      <c r="AK37" s="66">
        <f t="shared" si="34"/>
        <v>0</v>
      </c>
      <c r="AL37" s="64">
        <f t="shared" si="35"/>
        <v>52</v>
      </c>
      <c r="AM37" s="34">
        <v>0</v>
      </c>
      <c r="AN37" s="67"/>
      <c r="AO37" s="64">
        <f t="shared" si="36"/>
        <v>33</v>
      </c>
      <c r="AP37" s="68"/>
      <c r="AQ37" s="68"/>
      <c r="AR37" s="68"/>
      <c r="AS37" s="68"/>
      <c r="AT37" s="68"/>
      <c r="AU37" s="68"/>
      <c r="AV37" s="68"/>
      <c r="AW37" s="69">
        <v>0</v>
      </c>
      <c r="AX37" s="64">
        <f t="shared" si="37"/>
        <v>33</v>
      </c>
      <c r="AY37" s="70">
        <f t="shared" si="38"/>
        <v>0</v>
      </c>
      <c r="AZ37" s="71">
        <f t="shared" si="39"/>
        <v>33</v>
      </c>
      <c r="BA37" s="72">
        <f t="shared" si="40"/>
        <v>0</v>
      </c>
      <c r="BB37" s="71">
        <f t="shared" si="41"/>
        <v>9</v>
      </c>
      <c r="BC37" s="72">
        <f t="shared" si="42"/>
        <v>0</v>
      </c>
      <c r="BD37" s="71">
        <f t="shared" si="43"/>
        <v>22</v>
      </c>
      <c r="BE37" s="73">
        <f t="shared" si="44"/>
        <v>0</v>
      </c>
      <c r="BF37" s="71">
        <f t="shared" si="45"/>
        <v>4</v>
      </c>
      <c r="BG37" s="71">
        <f t="shared" si="46"/>
        <v>4</v>
      </c>
      <c r="BH37" s="74" t="str">
        <f t="shared" si="47"/>
        <v>4 v</v>
      </c>
      <c r="BI37" s="75">
        <f t="shared" si="48"/>
        <v>0</v>
      </c>
      <c r="BJ37" s="75">
        <v>184.0005498</v>
      </c>
      <c r="BK37" s="138">
        <f t="shared" si="49"/>
        <v>184.0005498</v>
      </c>
      <c r="BL37" s="71">
        <f t="shared" si="50"/>
        <v>34</v>
      </c>
      <c r="BM37" s="72">
        <f t="shared" si="51"/>
        <v>0</v>
      </c>
      <c r="BN37" s="71">
        <f t="shared" si="52"/>
        <v>10</v>
      </c>
      <c r="BO37" s="72">
        <f t="shared" si="53"/>
        <v>0</v>
      </c>
      <c r="BP37" s="76">
        <f t="shared" si="54"/>
        <v>38</v>
      </c>
      <c r="BQ37" s="68">
        <f t="shared" si="55"/>
        <v>184.0005498</v>
      </c>
      <c r="BR37" s="76">
        <f t="shared" si="56"/>
        <v>5</v>
      </c>
      <c r="BS37" s="71">
        <f t="shared" si="57"/>
        <v>5</v>
      </c>
      <c r="BT37" s="74" t="str">
        <f t="shared" si="58"/>
        <v>5 v</v>
      </c>
    </row>
    <row r="38" spans="1:72" ht="15.75">
      <c r="A38" s="200"/>
      <c r="B38" s="19">
        <v>5</v>
      </c>
      <c r="C38" s="2">
        <v>53</v>
      </c>
      <c r="D38" s="2" t="s">
        <v>86</v>
      </c>
      <c r="E38" s="10" t="s">
        <v>132</v>
      </c>
      <c r="F38" s="2" t="s">
        <v>156</v>
      </c>
      <c r="G38" s="10" t="s">
        <v>24</v>
      </c>
      <c r="H38" s="34">
        <v>0</v>
      </c>
      <c r="I38" s="2"/>
      <c r="J38" s="2"/>
      <c r="K38" s="2"/>
      <c r="L38" s="2"/>
      <c r="M38" s="6">
        <f>+VSS!M47</f>
        <v>10</v>
      </c>
      <c r="N38" s="6">
        <f>+VSS!N47</f>
        <v>8</v>
      </c>
      <c r="O38" s="6">
        <f>+VSS!O47</f>
        <v>8</v>
      </c>
      <c r="P38" s="6">
        <f>+VSS!P47</f>
        <v>0</v>
      </c>
      <c r="Q38" s="6">
        <f>+VSS!Q47</f>
        <v>0</v>
      </c>
      <c r="R38" s="64">
        <f t="shared" si="30"/>
        <v>26</v>
      </c>
      <c r="S38" s="6">
        <f>+VSS!S47</f>
        <v>10</v>
      </c>
      <c r="T38" s="6">
        <f>+VSS!T47</f>
        <v>10</v>
      </c>
      <c r="U38" s="6">
        <f>+VSS!U47</f>
        <v>10</v>
      </c>
      <c r="V38" s="6">
        <f>+VSS!V47</f>
        <v>8</v>
      </c>
      <c r="W38" s="6">
        <f>+VSS!W47</f>
        <v>8</v>
      </c>
      <c r="X38" s="64">
        <f t="shared" si="31"/>
        <v>46</v>
      </c>
      <c r="Y38" s="6">
        <f>+VSS!Y47</f>
        <v>10</v>
      </c>
      <c r="Z38" s="6">
        <f>+VSS!Z47</f>
        <v>9</v>
      </c>
      <c r="AA38" s="6">
        <f>+VSS!AA47</f>
        <v>9</v>
      </c>
      <c r="AB38" s="6">
        <f>+VSS!AB47</f>
        <v>8</v>
      </c>
      <c r="AC38" s="6">
        <f>+VSS!AC47</f>
        <v>8</v>
      </c>
      <c r="AD38" s="64">
        <f t="shared" si="32"/>
        <v>44</v>
      </c>
      <c r="AE38" s="6">
        <f>+VSS!AE47</f>
        <v>10</v>
      </c>
      <c r="AF38" s="6">
        <f>+VSS!AF47</f>
        <v>9</v>
      </c>
      <c r="AG38" s="6">
        <f>+VSS!AG47</f>
        <v>8</v>
      </c>
      <c r="AH38" s="6">
        <f>+VSS!AH47</f>
        <v>0</v>
      </c>
      <c r="AI38" s="6">
        <f>+VSS!AI47</f>
        <v>0</v>
      </c>
      <c r="AJ38" s="64">
        <f t="shared" si="33"/>
        <v>27</v>
      </c>
      <c r="AK38" s="66">
        <f t="shared" si="34"/>
        <v>143.0004886</v>
      </c>
      <c r="AL38" s="64">
        <f t="shared" si="35"/>
        <v>44</v>
      </c>
      <c r="AM38" s="34">
        <v>0</v>
      </c>
      <c r="AN38" s="67"/>
      <c r="AO38" s="64">
        <f t="shared" si="36"/>
        <v>33</v>
      </c>
      <c r="AP38" s="68"/>
      <c r="AQ38" s="68"/>
      <c r="AR38" s="68"/>
      <c r="AS38" s="68"/>
      <c r="AT38" s="68"/>
      <c r="AU38" s="68"/>
      <c r="AV38" s="68"/>
      <c r="AW38" s="69">
        <v>0</v>
      </c>
      <c r="AX38" s="64">
        <f t="shared" si="37"/>
        <v>33</v>
      </c>
      <c r="AY38" s="70">
        <f t="shared" si="38"/>
        <v>0</v>
      </c>
      <c r="AZ38" s="71">
        <f t="shared" si="39"/>
        <v>33</v>
      </c>
      <c r="BA38" s="72">
        <f t="shared" si="40"/>
        <v>0</v>
      </c>
      <c r="BB38" s="71">
        <f t="shared" si="41"/>
        <v>9</v>
      </c>
      <c r="BC38" s="72">
        <f t="shared" si="42"/>
        <v>0</v>
      </c>
      <c r="BD38" s="71">
        <f t="shared" si="43"/>
        <v>22</v>
      </c>
      <c r="BE38" s="73">
        <f t="shared" si="44"/>
        <v>0</v>
      </c>
      <c r="BF38" s="71">
        <f t="shared" si="45"/>
        <v>4</v>
      </c>
      <c r="BG38" s="71">
        <f t="shared" si="46"/>
        <v>4</v>
      </c>
      <c r="BH38" s="74" t="str">
        <f t="shared" si="47"/>
        <v>4 v</v>
      </c>
      <c r="BI38" s="75">
        <f t="shared" si="48"/>
        <v>0</v>
      </c>
      <c r="BJ38" s="75">
        <v>182.0005516</v>
      </c>
      <c r="BK38" s="138">
        <f t="shared" si="49"/>
        <v>182.0005516</v>
      </c>
      <c r="BL38" s="71">
        <f t="shared" si="50"/>
        <v>35</v>
      </c>
      <c r="BM38" s="72">
        <f t="shared" si="51"/>
        <v>0</v>
      </c>
      <c r="BN38" s="71">
        <f t="shared" si="52"/>
        <v>10</v>
      </c>
      <c r="BO38" s="72">
        <f t="shared" si="53"/>
        <v>0</v>
      </c>
      <c r="BP38" s="76">
        <f t="shared" si="54"/>
        <v>38</v>
      </c>
      <c r="BQ38" s="68">
        <f t="shared" si="55"/>
        <v>182.0005516</v>
      </c>
      <c r="BR38" s="76">
        <f t="shared" si="56"/>
        <v>6</v>
      </c>
      <c r="BS38" s="71">
        <f t="shared" si="57"/>
        <v>6</v>
      </c>
      <c r="BT38" s="74" t="str">
        <f t="shared" si="58"/>
        <v>6 v</v>
      </c>
    </row>
    <row r="39" spans="1:72" ht="15.75">
      <c r="A39" s="201"/>
      <c r="B39" s="18">
        <v>6</v>
      </c>
      <c r="C39" s="2">
        <v>69</v>
      </c>
      <c r="D39" s="2" t="s">
        <v>166</v>
      </c>
      <c r="E39" s="10" t="s">
        <v>167</v>
      </c>
      <c r="F39" s="2" t="s">
        <v>168</v>
      </c>
      <c r="G39" s="10" t="s">
        <v>36</v>
      </c>
      <c r="H39" s="34">
        <v>1974</v>
      </c>
      <c r="I39" s="2"/>
      <c r="J39" s="2"/>
      <c r="K39" s="2"/>
      <c r="L39" s="2"/>
      <c r="M39" s="6">
        <f>+VSS!M63</f>
        <v>0</v>
      </c>
      <c r="N39" s="6">
        <f>+VSS!N63</f>
        <v>0</v>
      </c>
      <c r="O39" s="6">
        <f>+VSS!O63</f>
        <v>0</v>
      </c>
      <c r="P39" s="6">
        <f>+VSS!P63</f>
        <v>0</v>
      </c>
      <c r="Q39" s="6">
        <f>+VSS!Q63</f>
        <v>0</v>
      </c>
      <c r="R39" s="64">
        <f t="shared" si="30"/>
        <v>0</v>
      </c>
      <c r="S39" s="6">
        <f>+VSS!S63</f>
        <v>0</v>
      </c>
      <c r="T39" s="6">
        <f>+VSS!T63</f>
        <v>0</v>
      </c>
      <c r="U39" s="6">
        <f>+VSS!U63</f>
        <v>0</v>
      </c>
      <c r="V39" s="6">
        <f>+VSS!V63</f>
        <v>0</v>
      </c>
      <c r="W39" s="6">
        <f>+VSS!W63</f>
        <v>0</v>
      </c>
      <c r="X39" s="64">
        <f t="shared" si="31"/>
        <v>0</v>
      </c>
      <c r="Y39" s="6">
        <f>+VSS!Y63</f>
        <v>0</v>
      </c>
      <c r="Z39" s="6">
        <f>+VSS!Z63</f>
        <v>0</v>
      </c>
      <c r="AA39" s="6">
        <f>+VSS!AA63</f>
        <v>0</v>
      </c>
      <c r="AB39" s="6">
        <f>+VSS!AB63</f>
        <v>0</v>
      </c>
      <c r="AC39" s="6">
        <f>+VSS!AC63</f>
        <v>0</v>
      </c>
      <c r="AD39" s="64">
        <f t="shared" si="32"/>
        <v>0</v>
      </c>
      <c r="AE39" s="6">
        <f>+VSS!AE63</f>
        <v>0</v>
      </c>
      <c r="AF39" s="6">
        <f>+VSS!AF63</f>
        <v>0</v>
      </c>
      <c r="AG39" s="6">
        <f>+VSS!AG63</f>
        <v>0</v>
      </c>
      <c r="AH39" s="6">
        <f>+VSS!AH63</f>
        <v>0</v>
      </c>
      <c r="AI39" s="6">
        <f>+VSS!AI63</f>
        <v>0</v>
      </c>
      <c r="AJ39" s="64">
        <f t="shared" si="33"/>
        <v>0</v>
      </c>
      <c r="AK39" s="66">
        <f t="shared" si="34"/>
        <v>0</v>
      </c>
      <c r="AL39" s="64">
        <f t="shared" si="35"/>
        <v>52</v>
      </c>
      <c r="AM39" s="34">
        <v>0</v>
      </c>
      <c r="AN39" s="67"/>
      <c r="AO39" s="64">
        <f t="shared" si="36"/>
        <v>33</v>
      </c>
      <c r="AP39" s="68"/>
      <c r="AQ39" s="68"/>
      <c r="AR39" s="68"/>
      <c r="AS39" s="68"/>
      <c r="AT39" s="68"/>
      <c r="AU39" s="68"/>
      <c r="AV39" s="68"/>
      <c r="AW39" s="69">
        <v>0</v>
      </c>
      <c r="AX39" s="64">
        <f t="shared" si="37"/>
        <v>33</v>
      </c>
      <c r="AY39" s="70">
        <f t="shared" si="38"/>
        <v>0</v>
      </c>
      <c r="AZ39" s="71">
        <f t="shared" si="39"/>
        <v>33</v>
      </c>
      <c r="BA39" s="72">
        <f t="shared" si="40"/>
        <v>0</v>
      </c>
      <c r="BB39" s="71">
        <f t="shared" si="41"/>
        <v>9</v>
      </c>
      <c r="BC39" s="72">
        <f t="shared" si="42"/>
        <v>0</v>
      </c>
      <c r="BD39" s="71">
        <f t="shared" si="43"/>
        <v>22</v>
      </c>
      <c r="BE39" s="73">
        <f t="shared" si="44"/>
        <v>0</v>
      </c>
      <c r="BF39" s="71">
        <f t="shared" si="45"/>
        <v>4</v>
      </c>
      <c r="BG39" s="71">
        <f t="shared" si="46"/>
        <v>4</v>
      </c>
      <c r="BH39" s="74" t="str">
        <f t="shared" si="47"/>
        <v>4 s</v>
      </c>
      <c r="BI39" s="75">
        <f t="shared" si="48"/>
        <v>0</v>
      </c>
      <c r="BJ39" s="75">
        <v>182.0005337</v>
      </c>
      <c r="BK39" s="138">
        <f t="shared" si="49"/>
        <v>182.0005337</v>
      </c>
      <c r="BL39" s="71">
        <f t="shared" si="50"/>
        <v>36</v>
      </c>
      <c r="BM39" s="72">
        <f t="shared" si="51"/>
        <v>0</v>
      </c>
      <c r="BN39" s="71">
        <f t="shared" si="52"/>
        <v>10</v>
      </c>
      <c r="BO39" s="72">
        <f t="shared" si="53"/>
        <v>182.0005337</v>
      </c>
      <c r="BP39" s="76">
        <f t="shared" si="54"/>
        <v>22</v>
      </c>
      <c r="BQ39" s="68">
        <f t="shared" si="55"/>
        <v>0</v>
      </c>
      <c r="BR39" s="76">
        <f t="shared" si="56"/>
        <v>11</v>
      </c>
      <c r="BS39" s="71">
        <f t="shared" si="57"/>
        <v>22</v>
      </c>
      <c r="BT39" s="74" t="str">
        <f t="shared" si="58"/>
        <v>22 s</v>
      </c>
    </row>
    <row r="40" spans="1:72" ht="15.75">
      <c r="A40" s="200">
        <f>+A32+1/48</f>
        <v>0.486111111111111</v>
      </c>
      <c r="B40" s="19">
        <v>8</v>
      </c>
      <c r="C40" s="2">
        <v>38</v>
      </c>
      <c r="D40" s="2" t="s">
        <v>77</v>
      </c>
      <c r="E40" s="10" t="s">
        <v>124</v>
      </c>
      <c r="F40" s="2" t="s">
        <v>149</v>
      </c>
      <c r="G40" s="10" t="s">
        <v>36</v>
      </c>
      <c r="H40" s="34">
        <v>1965</v>
      </c>
      <c r="I40" s="2"/>
      <c r="J40" s="2"/>
      <c r="K40" s="2"/>
      <c r="L40" s="2"/>
      <c r="M40" s="6">
        <f>+VSS!M38</f>
        <v>9</v>
      </c>
      <c r="N40" s="6">
        <f>+VSS!N38</f>
        <v>9</v>
      </c>
      <c r="O40" s="6">
        <f>+VSS!O38</f>
        <v>8</v>
      </c>
      <c r="P40" s="6">
        <f>+VSS!P38</f>
        <v>0</v>
      </c>
      <c r="Q40" s="6">
        <f>+VSS!Q38</f>
        <v>0</v>
      </c>
      <c r="R40" s="64">
        <f t="shared" si="30"/>
        <v>26</v>
      </c>
      <c r="S40" s="6">
        <f>+VSS!S38</f>
        <v>9</v>
      </c>
      <c r="T40" s="6">
        <f>+VSS!T38</f>
        <v>9</v>
      </c>
      <c r="U40" s="6">
        <f>+VSS!U38</f>
        <v>9</v>
      </c>
      <c r="V40" s="6">
        <f>+VSS!V38</f>
        <v>9</v>
      </c>
      <c r="W40" s="6">
        <f>+VSS!W38</f>
        <v>9</v>
      </c>
      <c r="X40" s="64">
        <f t="shared" si="31"/>
        <v>45</v>
      </c>
      <c r="Y40" s="6">
        <f>+VSS!Y38</f>
        <v>10</v>
      </c>
      <c r="Z40" s="6">
        <f>+VSS!Z38</f>
        <v>10</v>
      </c>
      <c r="AA40" s="6">
        <f>+VSS!AA38</f>
        <v>10</v>
      </c>
      <c r="AB40" s="6">
        <f>+VSS!AB38</f>
        <v>10</v>
      </c>
      <c r="AC40" s="6">
        <f>+VSS!AC38</f>
        <v>9</v>
      </c>
      <c r="AD40" s="64">
        <f t="shared" si="32"/>
        <v>49</v>
      </c>
      <c r="AE40" s="6">
        <f>+VSS!AE38</f>
        <v>10</v>
      </c>
      <c r="AF40" s="6">
        <f>+VSS!AF38</f>
        <v>10</v>
      </c>
      <c r="AG40" s="6">
        <f>+VSS!AG38</f>
        <v>9</v>
      </c>
      <c r="AH40" s="6">
        <f>+VSS!AH38</f>
        <v>8</v>
      </c>
      <c r="AI40" s="6">
        <f>+VSS!AI38</f>
        <v>8</v>
      </c>
      <c r="AJ40" s="64">
        <f t="shared" si="33"/>
        <v>45</v>
      </c>
      <c r="AK40" s="66">
        <f t="shared" si="34"/>
        <v>165.0005376</v>
      </c>
      <c r="AL40" s="64">
        <f t="shared" si="35"/>
        <v>35</v>
      </c>
      <c r="AM40" s="34">
        <v>0</v>
      </c>
      <c r="AN40" s="67"/>
      <c r="AO40" s="64">
        <f t="shared" si="36"/>
        <v>33</v>
      </c>
      <c r="AP40" s="68"/>
      <c r="AQ40" s="68"/>
      <c r="AR40" s="68"/>
      <c r="AS40" s="68"/>
      <c r="AT40" s="68"/>
      <c r="AU40" s="68"/>
      <c r="AV40" s="68"/>
      <c r="AW40" s="69">
        <v>0</v>
      </c>
      <c r="AX40" s="64">
        <f t="shared" si="37"/>
        <v>33</v>
      </c>
      <c r="AY40" s="70">
        <f t="shared" si="38"/>
        <v>0</v>
      </c>
      <c r="AZ40" s="71">
        <f t="shared" si="39"/>
        <v>33</v>
      </c>
      <c r="BA40" s="72">
        <f t="shared" si="40"/>
        <v>0</v>
      </c>
      <c r="BB40" s="71">
        <f t="shared" si="41"/>
        <v>9</v>
      </c>
      <c r="BC40" s="72">
        <f t="shared" si="42"/>
        <v>0</v>
      </c>
      <c r="BD40" s="71">
        <f t="shared" si="43"/>
        <v>22</v>
      </c>
      <c r="BE40" s="73">
        <f t="shared" si="44"/>
        <v>0</v>
      </c>
      <c r="BF40" s="71">
        <f t="shared" si="45"/>
        <v>4</v>
      </c>
      <c r="BG40" s="71">
        <f t="shared" si="46"/>
        <v>4</v>
      </c>
      <c r="BH40" s="74" t="str">
        <f t="shared" si="47"/>
        <v>4 s</v>
      </c>
      <c r="BI40" s="75">
        <f t="shared" si="48"/>
        <v>0</v>
      </c>
      <c r="BJ40" s="75">
        <v>180.00054490000002</v>
      </c>
      <c r="BK40" s="138">
        <f t="shared" si="49"/>
        <v>180.00054490000002</v>
      </c>
      <c r="BL40" s="71">
        <f t="shared" si="50"/>
        <v>37</v>
      </c>
      <c r="BM40" s="72">
        <f t="shared" si="51"/>
        <v>0</v>
      </c>
      <c r="BN40" s="71">
        <f t="shared" si="52"/>
        <v>10</v>
      </c>
      <c r="BO40" s="72">
        <f t="shared" si="53"/>
        <v>180.00054490000002</v>
      </c>
      <c r="BP40" s="76">
        <f t="shared" si="54"/>
        <v>23</v>
      </c>
      <c r="BQ40" s="68">
        <f t="shared" si="55"/>
        <v>0</v>
      </c>
      <c r="BR40" s="76">
        <f t="shared" si="56"/>
        <v>11</v>
      </c>
      <c r="BS40" s="71">
        <f t="shared" si="57"/>
        <v>23</v>
      </c>
      <c r="BT40" s="74" t="str">
        <f t="shared" si="58"/>
        <v>23 s</v>
      </c>
    </row>
    <row r="41" spans="1:72" ht="15.75">
      <c r="A41" s="200"/>
      <c r="B41" s="18">
        <v>9</v>
      </c>
      <c r="C41" s="2">
        <v>63</v>
      </c>
      <c r="D41" s="2" t="s">
        <v>95</v>
      </c>
      <c r="E41" s="10" t="s">
        <v>141</v>
      </c>
      <c r="F41" s="2" t="s">
        <v>157</v>
      </c>
      <c r="G41" s="10" t="s">
        <v>36</v>
      </c>
      <c r="H41" s="34">
        <v>1959</v>
      </c>
      <c r="I41" s="2"/>
      <c r="J41" s="2"/>
      <c r="K41" s="2"/>
      <c r="L41" s="2"/>
      <c r="M41" s="6">
        <f>+VSS!M57</f>
        <v>0</v>
      </c>
      <c r="N41" s="6">
        <f>+VSS!N57</f>
        <v>0</v>
      </c>
      <c r="O41" s="6">
        <f>+VSS!O57</f>
        <v>0</v>
      </c>
      <c r="P41" s="6">
        <f>+VSS!P57</f>
        <v>0</v>
      </c>
      <c r="Q41" s="6">
        <f>+VSS!Q57</f>
        <v>0</v>
      </c>
      <c r="R41" s="64">
        <f t="shared" si="30"/>
        <v>0</v>
      </c>
      <c r="S41" s="6">
        <f>+VSS!S57</f>
        <v>0</v>
      </c>
      <c r="T41" s="6">
        <f>+VSS!T57</f>
        <v>0</v>
      </c>
      <c r="U41" s="6">
        <f>+VSS!U57</f>
        <v>0</v>
      </c>
      <c r="V41" s="6">
        <f>+VSS!V57</f>
        <v>0</v>
      </c>
      <c r="W41" s="6">
        <f>+VSS!W57</f>
        <v>0</v>
      </c>
      <c r="X41" s="64">
        <f t="shared" si="31"/>
        <v>0</v>
      </c>
      <c r="Y41" s="6">
        <f>+VSS!Y57</f>
        <v>0</v>
      </c>
      <c r="Z41" s="6">
        <f>+VSS!Z57</f>
        <v>0</v>
      </c>
      <c r="AA41" s="6">
        <f>+VSS!AA57</f>
        <v>0</v>
      </c>
      <c r="AB41" s="6">
        <f>+VSS!AB57</f>
        <v>0</v>
      </c>
      <c r="AC41" s="6">
        <f>+VSS!AC57</f>
        <v>0</v>
      </c>
      <c r="AD41" s="64">
        <f t="shared" si="32"/>
        <v>0</v>
      </c>
      <c r="AE41" s="6">
        <f>+VSS!AE57</f>
        <v>0</v>
      </c>
      <c r="AF41" s="6">
        <f>+VSS!AF57</f>
        <v>0</v>
      </c>
      <c r="AG41" s="6">
        <f>+VSS!AG57</f>
        <v>0</v>
      </c>
      <c r="AH41" s="6">
        <f>+VSS!AH57</f>
        <v>0</v>
      </c>
      <c r="AI41" s="6">
        <f>+VSS!AI57</f>
        <v>0</v>
      </c>
      <c r="AJ41" s="64">
        <f t="shared" si="33"/>
        <v>0</v>
      </c>
      <c r="AK41" s="66">
        <f t="shared" si="34"/>
        <v>0</v>
      </c>
      <c r="AL41" s="64">
        <f t="shared" si="35"/>
        <v>52</v>
      </c>
      <c r="AM41" s="34">
        <v>0</v>
      </c>
      <c r="AN41" s="67"/>
      <c r="AO41" s="64">
        <f t="shared" si="36"/>
        <v>33</v>
      </c>
      <c r="AP41" s="68"/>
      <c r="AQ41" s="68"/>
      <c r="AR41" s="68"/>
      <c r="AS41" s="68"/>
      <c r="AT41" s="68"/>
      <c r="AU41" s="68"/>
      <c r="AV41" s="68"/>
      <c r="AW41" s="69">
        <v>0</v>
      </c>
      <c r="AX41" s="64">
        <f t="shared" si="37"/>
        <v>33</v>
      </c>
      <c r="AY41" s="70">
        <f t="shared" si="38"/>
        <v>0</v>
      </c>
      <c r="AZ41" s="71">
        <f t="shared" si="39"/>
        <v>33</v>
      </c>
      <c r="BA41" s="72">
        <f t="shared" si="40"/>
        <v>0</v>
      </c>
      <c r="BB41" s="71">
        <f t="shared" si="41"/>
        <v>9</v>
      </c>
      <c r="BC41" s="72">
        <f t="shared" si="42"/>
        <v>0</v>
      </c>
      <c r="BD41" s="71">
        <f t="shared" si="43"/>
        <v>22</v>
      </c>
      <c r="BE41" s="73">
        <f t="shared" si="44"/>
        <v>0</v>
      </c>
      <c r="BF41" s="71">
        <f t="shared" si="45"/>
        <v>4</v>
      </c>
      <c r="BG41" s="71">
        <f t="shared" si="46"/>
        <v>4</v>
      </c>
      <c r="BH41" s="74" t="str">
        <f t="shared" si="47"/>
        <v>4 s</v>
      </c>
      <c r="BI41" s="75">
        <f t="shared" si="48"/>
        <v>0</v>
      </c>
      <c r="BJ41" s="75">
        <v>180.0005316</v>
      </c>
      <c r="BK41" s="138">
        <f t="shared" si="49"/>
        <v>180.0005316</v>
      </c>
      <c r="BL41" s="71">
        <f t="shared" si="50"/>
        <v>38</v>
      </c>
      <c r="BM41" s="72">
        <f t="shared" si="51"/>
        <v>0</v>
      </c>
      <c r="BN41" s="71">
        <f t="shared" si="52"/>
        <v>10</v>
      </c>
      <c r="BO41" s="72">
        <f t="shared" si="53"/>
        <v>180.0005316</v>
      </c>
      <c r="BP41" s="76">
        <f t="shared" si="54"/>
        <v>24</v>
      </c>
      <c r="BQ41" s="68">
        <f t="shared" si="55"/>
        <v>0</v>
      </c>
      <c r="BR41" s="76">
        <f t="shared" si="56"/>
        <v>11</v>
      </c>
      <c r="BS41" s="71">
        <f t="shared" si="57"/>
        <v>24</v>
      </c>
      <c r="BT41" s="74" t="str">
        <f t="shared" si="58"/>
        <v>24 s</v>
      </c>
    </row>
    <row r="42" spans="1:72" ht="15.75">
      <c r="A42" s="200"/>
      <c r="B42" s="17">
        <v>10</v>
      </c>
      <c r="C42" s="2">
        <v>36</v>
      </c>
      <c r="D42" s="2" t="s">
        <v>75</v>
      </c>
      <c r="E42" s="10" t="s">
        <v>123</v>
      </c>
      <c r="F42" s="2" t="s">
        <v>154</v>
      </c>
      <c r="G42" s="10" t="s">
        <v>36</v>
      </c>
      <c r="H42" s="34">
        <v>1974</v>
      </c>
      <c r="I42" s="2"/>
      <c r="J42" s="2"/>
      <c r="K42" s="2"/>
      <c r="L42" s="2"/>
      <c r="M42" s="6">
        <f>+VSS!M36</f>
        <v>10</v>
      </c>
      <c r="N42" s="6">
        <f>+VSS!N36</f>
        <v>10</v>
      </c>
      <c r="O42" s="6">
        <f>+VSS!O36</f>
        <v>9</v>
      </c>
      <c r="P42" s="6">
        <f>+VSS!P36</f>
        <v>9</v>
      </c>
      <c r="Q42" s="6">
        <f>+VSS!Q36</f>
        <v>0</v>
      </c>
      <c r="R42" s="64">
        <f t="shared" si="30"/>
        <v>38</v>
      </c>
      <c r="S42" s="6">
        <f>+VSS!S36</f>
        <v>10</v>
      </c>
      <c r="T42" s="6">
        <f>+VSS!T36</f>
        <v>10</v>
      </c>
      <c r="U42" s="6">
        <f>+VSS!U36</f>
        <v>10</v>
      </c>
      <c r="V42" s="6">
        <f>+VSS!V36</f>
        <v>10</v>
      </c>
      <c r="W42" s="6">
        <f>+VSS!W36</f>
        <v>3</v>
      </c>
      <c r="X42" s="64">
        <f t="shared" si="31"/>
        <v>43</v>
      </c>
      <c r="Y42" s="6">
        <f>+VSS!Y36</f>
        <v>10</v>
      </c>
      <c r="Z42" s="6">
        <f>+VSS!Z36</f>
        <v>10</v>
      </c>
      <c r="AA42" s="6">
        <f>+VSS!AA36</f>
        <v>10</v>
      </c>
      <c r="AB42" s="6">
        <f>+VSS!AB36</f>
        <v>8</v>
      </c>
      <c r="AC42" s="6">
        <f>+VSS!AC36</f>
        <v>8</v>
      </c>
      <c r="AD42" s="64">
        <f t="shared" si="32"/>
        <v>46</v>
      </c>
      <c r="AE42" s="6">
        <f>+VSS!AE36</f>
        <v>10</v>
      </c>
      <c r="AF42" s="6">
        <f>+VSS!AF36</f>
        <v>10</v>
      </c>
      <c r="AG42" s="6">
        <f>+VSS!AG36</f>
        <v>10</v>
      </c>
      <c r="AH42" s="6">
        <f>+VSS!AH36</f>
        <v>9</v>
      </c>
      <c r="AI42" s="6">
        <f>+VSS!AI36</f>
        <v>3</v>
      </c>
      <c r="AJ42" s="64">
        <f t="shared" si="33"/>
        <v>42</v>
      </c>
      <c r="AK42" s="66">
        <f t="shared" si="34"/>
        <v>169.0005068</v>
      </c>
      <c r="AL42" s="64">
        <f t="shared" si="35"/>
        <v>33</v>
      </c>
      <c r="AM42" s="34">
        <v>0</v>
      </c>
      <c r="AN42" s="67"/>
      <c r="AO42" s="64">
        <f t="shared" si="36"/>
        <v>33</v>
      </c>
      <c r="AP42" s="68"/>
      <c r="AQ42" s="68"/>
      <c r="AR42" s="68"/>
      <c r="AS42" s="68"/>
      <c r="AT42" s="68"/>
      <c r="AU42" s="68"/>
      <c r="AV42" s="68"/>
      <c r="AW42" s="69">
        <v>0</v>
      </c>
      <c r="AX42" s="64">
        <f t="shared" si="37"/>
        <v>33</v>
      </c>
      <c r="AY42" s="70">
        <f t="shared" si="38"/>
        <v>0</v>
      </c>
      <c r="AZ42" s="71">
        <f t="shared" si="39"/>
        <v>33</v>
      </c>
      <c r="BA42" s="72">
        <f t="shared" si="40"/>
        <v>0</v>
      </c>
      <c r="BB42" s="71">
        <f t="shared" si="41"/>
        <v>9</v>
      </c>
      <c r="BC42" s="72">
        <f t="shared" si="42"/>
        <v>0</v>
      </c>
      <c r="BD42" s="71">
        <f t="shared" si="43"/>
        <v>22</v>
      </c>
      <c r="BE42" s="73">
        <f t="shared" si="44"/>
        <v>0</v>
      </c>
      <c r="BF42" s="71">
        <f t="shared" si="45"/>
        <v>4</v>
      </c>
      <c r="BG42" s="71">
        <f t="shared" si="46"/>
        <v>4</v>
      </c>
      <c r="BH42" s="74" t="str">
        <f t="shared" si="47"/>
        <v>4 s</v>
      </c>
      <c r="BI42" s="75">
        <f t="shared" si="48"/>
        <v>0</v>
      </c>
      <c r="BJ42" s="75">
        <v>173.0005389</v>
      </c>
      <c r="BK42" s="138">
        <f t="shared" si="49"/>
        <v>173.0005389</v>
      </c>
      <c r="BL42" s="71">
        <f t="shared" si="50"/>
        <v>39</v>
      </c>
      <c r="BM42" s="72">
        <f t="shared" si="51"/>
        <v>0</v>
      </c>
      <c r="BN42" s="71">
        <f t="shared" si="52"/>
        <v>10</v>
      </c>
      <c r="BO42" s="72">
        <f t="shared" si="53"/>
        <v>173.0005389</v>
      </c>
      <c r="BP42" s="76">
        <f t="shared" si="54"/>
        <v>25</v>
      </c>
      <c r="BQ42" s="68">
        <f t="shared" si="55"/>
        <v>0</v>
      </c>
      <c r="BR42" s="76">
        <f t="shared" si="56"/>
        <v>11</v>
      </c>
      <c r="BS42" s="71">
        <f t="shared" si="57"/>
        <v>25</v>
      </c>
      <c r="BT42" s="74" t="str">
        <f t="shared" si="58"/>
        <v>25 s</v>
      </c>
    </row>
    <row r="43" spans="1:72" ht="15.75">
      <c r="A43" s="201"/>
      <c r="B43" s="17">
        <v>11</v>
      </c>
      <c r="C43" s="2">
        <v>57</v>
      </c>
      <c r="D43" s="2" t="s">
        <v>90</v>
      </c>
      <c r="E43" s="10" t="s">
        <v>136</v>
      </c>
      <c r="F43" s="2" t="s">
        <v>151</v>
      </c>
      <c r="G43" s="10" t="s">
        <v>36</v>
      </c>
      <c r="H43" s="34">
        <v>1970</v>
      </c>
      <c r="I43" s="2"/>
      <c r="J43" s="2"/>
      <c r="K43" s="2"/>
      <c r="L43" s="2"/>
      <c r="M43" s="6">
        <f>+VSS!M51</f>
        <v>9</v>
      </c>
      <c r="N43" s="6">
        <f>+VSS!N51</f>
        <v>0</v>
      </c>
      <c r="O43" s="6">
        <f>+VSS!O51</f>
        <v>0</v>
      </c>
      <c r="P43" s="6">
        <f>+VSS!P51</f>
        <v>0</v>
      </c>
      <c r="Q43" s="6">
        <f>+VSS!Q51</f>
        <v>0</v>
      </c>
      <c r="R43" s="64">
        <f t="shared" si="30"/>
        <v>9</v>
      </c>
      <c r="S43" s="6">
        <f>+VSS!S51</f>
        <v>10</v>
      </c>
      <c r="T43" s="6">
        <f>+VSS!T51</f>
        <v>10</v>
      </c>
      <c r="U43" s="6">
        <f>+VSS!U51</f>
        <v>8</v>
      </c>
      <c r="V43" s="6">
        <f>+VSS!V51</f>
        <v>8</v>
      </c>
      <c r="W43" s="6">
        <f>+VSS!W51</f>
        <v>3</v>
      </c>
      <c r="X43" s="64">
        <f t="shared" si="31"/>
        <v>39</v>
      </c>
      <c r="Y43" s="6">
        <f>+VSS!Y51</f>
        <v>10</v>
      </c>
      <c r="Z43" s="6">
        <f>+VSS!Z51</f>
        <v>10</v>
      </c>
      <c r="AA43" s="6">
        <f>+VSS!AA51</f>
        <v>8</v>
      </c>
      <c r="AB43" s="6">
        <f>+VSS!AB51</f>
        <v>8</v>
      </c>
      <c r="AC43" s="6">
        <f>+VSS!AC51</f>
        <v>0</v>
      </c>
      <c r="AD43" s="64">
        <f t="shared" si="32"/>
        <v>36</v>
      </c>
      <c r="AE43" s="6">
        <f>+VSS!AE51</f>
        <v>10</v>
      </c>
      <c r="AF43" s="6">
        <f>+VSS!AF51</f>
        <v>10</v>
      </c>
      <c r="AG43" s="6">
        <f>+VSS!AG51</f>
        <v>9</v>
      </c>
      <c r="AH43" s="6">
        <f>+VSS!AH51</f>
        <v>8</v>
      </c>
      <c r="AI43" s="6">
        <f>+VSS!AI51</f>
        <v>3</v>
      </c>
      <c r="AJ43" s="64">
        <f t="shared" si="33"/>
        <v>40</v>
      </c>
      <c r="AK43" s="66">
        <f t="shared" si="34"/>
        <v>124.00039989999999</v>
      </c>
      <c r="AL43" s="64">
        <f t="shared" si="35"/>
        <v>48</v>
      </c>
      <c r="AM43" s="34">
        <v>0</v>
      </c>
      <c r="AN43" s="67"/>
      <c r="AO43" s="64">
        <f t="shared" si="36"/>
        <v>33</v>
      </c>
      <c r="AP43" s="68"/>
      <c r="AQ43" s="68"/>
      <c r="AR43" s="68"/>
      <c r="AS43" s="68"/>
      <c r="AT43" s="68"/>
      <c r="AU43" s="68"/>
      <c r="AV43" s="68"/>
      <c r="AW43" s="69">
        <v>0</v>
      </c>
      <c r="AX43" s="64">
        <f t="shared" si="37"/>
        <v>33</v>
      </c>
      <c r="AY43" s="70">
        <f t="shared" si="38"/>
        <v>0</v>
      </c>
      <c r="AZ43" s="71">
        <f t="shared" si="39"/>
        <v>33</v>
      </c>
      <c r="BA43" s="72">
        <f t="shared" si="40"/>
        <v>0</v>
      </c>
      <c r="BB43" s="71">
        <f t="shared" si="41"/>
        <v>9</v>
      </c>
      <c r="BC43" s="72">
        <f t="shared" si="42"/>
        <v>0</v>
      </c>
      <c r="BD43" s="71">
        <f t="shared" si="43"/>
        <v>22</v>
      </c>
      <c r="BE43" s="73">
        <f t="shared" si="44"/>
        <v>0</v>
      </c>
      <c r="BF43" s="71">
        <f t="shared" si="45"/>
        <v>4</v>
      </c>
      <c r="BG43" s="71">
        <f t="shared" si="46"/>
        <v>4</v>
      </c>
      <c r="BH43" s="74" t="str">
        <f t="shared" si="47"/>
        <v>4 s</v>
      </c>
      <c r="BI43" s="75">
        <f t="shared" si="48"/>
        <v>0</v>
      </c>
      <c r="BJ43" s="75">
        <v>172.0005396</v>
      </c>
      <c r="BK43" s="138">
        <f t="shared" si="49"/>
        <v>172.0005396</v>
      </c>
      <c r="BL43" s="71">
        <f t="shared" si="50"/>
        <v>40</v>
      </c>
      <c r="BM43" s="72">
        <f t="shared" si="51"/>
        <v>0</v>
      </c>
      <c r="BN43" s="71">
        <f t="shared" si="52"/>
        <v>10</v>
      </c>
      <c r="BO43" s="72">
        <f t="shared" si="53"/>
        <v>172.0005396</v>
      </c>
      <c r="BP43" s="76">
        <f t="shared" si="54"/>
        <v>26</v>
      </c>
      <c r="BQ43" s="68">
        <f t="shared" si="55"/>
        <v>0</v>
      </c>
      <c r="BR43" s="76">
        <f t="shared" si="56"/>
        <v>11</v>
      </c>
      <c r="BS43" s="71">
        <f t="shared" si="57"/>
        <v>26</v>
      </c>
      <c r="BT43" s="74" t="str">
        <f t="shared" si="58"/>
        <v>26 s</v>
      </c>
    </row>
    <row r="44" spans="1:72" ht="15.75">
      <c r="A44" s="200">
        <f>+A36+1/48</f>
        <v>0.5069444444444443</v>
      </c>
      <c r="B44" s="19">
        <v>3</v>
      </c>
      <c r="C44" s="2">
        <v>60</v>
      </c>
      <c r="D44" s="2" t="s">
        <v>93</v>
      </c>
      <c r="E44" s="10" t="s">
        <v>139</v>
      </c>
      <c r="F44" s="2" t="s">
        <v>147</v>
      </c>
      <c r="G44" s="10" t="s">
        <v>36</v>
      </c>
      <c r="H44" s="34">
        <v>1978</v>
      </c>
      <c r="I44" s="2"/>
      <c r="J44" s="2"/>
      <c r="K44" s="2"/>
      <c r="L44" s="2"/>
      <c r="M44" s="6">
        <f>+VSS!M54</f>
        <v>9</v>
      </c>
      <c r="N44" s="6">
        <f>+VSS!N54</f>
        <v>9</v>
      </c>
      <c r="O44" s="6">
        <f>+VSS!O54</f>
        <v>5</v>
      </c>
      <c r="P44" s="6">
        <f>+VSS!P54</f>
        <v>0</v>
      </c>
      <c r="Q44" s="6">
        <f>+VSS!Q54</f>
        <v>0</v>
      </c>
      <c r="R44" s="64">
        <f t="shared" si="30"/>
        <v>23</v>
      </c>
      <c r="S44" s="6">
        <f>+VSS!S54</f>
        <v>9</v>
      </c>
      <c r="T44" s="6">
        <f>+VSS!T54</f>
        <v>0</v>
      </c>
      <c r="U44" s="6">
        <f>+VSS!U54</f>
        <v>0</v>
      </c>
      <c r="V44" s="6">
        <f>+VSS!V54</f>
        <v>0</v>
      </c>
      <c r="W44" s="6">
        <f>+VSS!W54</f>
        <v>0</v>
      </c>
      <c r="X44" s="64">
        <f t="shared" si="31"/>
        <v>9</v>
      </c>
      <c r="Y44" s="6">
        <f>+VSS!Y54</f>
        <v>10</v>
      </c>
      <c r="Z44" s="6">
        <f>+VSS!Z54</f>
        <v>9</v>
      </c>
      <c r="AA44" s="6">
        <f>+VSS!AA54</f>
        <v>9</v>
      </c>
      <c r="AB44" s="6">
        <f>+VSS!AB54</f>
        <v>3</v>
      </c>
      <c r="AC44" s="6">
        <f>+VSS!AC54</f>
        <v>0</v>
      </c>
      <c r="AD44" s="64">
        <f t="shared" si="32"/>
        <v>31</v>
      </c>
      <c r="AE44" s="6">
        <f>+VSS!AE54</f>
        <v>10</v>
      </c>
      <c r="AF44" s="6">
        <f>+VSS!AF54</f>
        <v>3</v>
      </c>
      <c r="AG44" s="6">
        <f>+VSS!AG54</f>
        <v>3</v>
      </c>
      <c r="AH44" s="6">
        <f>+VSS!AH54</f>
        <v>0</v>
      </c>
      <c r="AI44" s="6">
        <f>+VSS!AI54</f>
        <v>0</v>
      </c>
      <c r="AJ44" s="64">
        <f t="shared" si="33"/>
        <v>16</v>
      </c>
      <c r="AK44" s="66">
        <f t="shared" si="34"/>
        <v>79.0003213</v>
      </c>
      <c r="AL44" s="64">
        <f t="shared" si="35"/>
        <v>51</v>
      </c>
      <c r="AM44" s="34">
        <v>0</v>
      </c>
      <c r="AN44" s="67"/>
      <c r="AO44" s="64">
        <f t="shared" si="36"/>
        <v>33</v>
      </c>
      <c r="AP44" s="68"/>
      <c r="AQ44" s="68"/>
      <c r="AR44" s="68"/>
      <c r="AS44" s="68"/>
      <c r="AT44" s="68"/>
      <c r="AU44" s="68"/>
      <c r="AV44" s="68"/>
      <c r="AW44" s="69">
        <v>0</v>
      </c>
      <c r="AX44" s="64">
        <f t="shared" si="37"/>
        <v>33</v>
      </c>
      <c r="AY44" s="70">
        <f t="shared" si="38"/>
        <v>0</v>
      </c>
      <c r="AZ44" s="71">
        <f t="shared" si="39"/>
        <v>33</v>
      </c>
      <c r="BA44" s="72">
        <f t="shared" si="40"/>
        <v>0</v>
      </c>
      <c r="BB44" s="71">
        <f t="shared" si="41"/>
        <v>9</v>
      </c>
      <c r="BC44" s="72">
        <f t="shared" si="42"/>
        <v>0</v>
      </c>
      <c r="BD44" s="71">
        <f t="shared" si="43"/>
        <v>22</v>
      </c>
      <c r="BE44" s="73">
        <f t="shared" si="44"/>
        <v>0</v>
      </c>
      <c r="BF44" s="71">
        <f t="shared" si="45"/>
        <v>4</v>
      </c>
      <c r="BG44" s="71">
        <f t="shared" si="46"/>
        <v>4</v>
      </c>
      <c r="BH44" s="74" t="str">
        <f t="shared" si="47"/>
        <v>4 s</v>
      </c>
      <c r="BI44" s="75">
        <f t="shared" si="48"/>
        <v>0</v>
      </c>
      <c r="BJ44" s="75">
        <v>171.0005328</v>
      </c>
      <c r="BK44" s="138">
        <f t="shared" si="49"/>
        <v>171.0005328</v>
      </c>
      <c r="BL44" s="71">
        <f t="shared" si="50"/>
        <v>41</v>
      </c>
      <c r="BM44" s="72">
        <f t="shared" si="51"/>
        <v>0</v>
      </c>
      <c r="BN44" s="71">
        <f t="shared" si="52"/>
        <v>10</v>
      </c>
      <c r="BO44" s="72">
        <f t="shared" si="53"/>
        <v>171.0005328</v>
      </c>
      <c r="BP44" s="76">
        <f t="shared" si="54"/>
        <v>27</v>
      </c>
      <c r="BQ44" s="68">
        <f t="shared" si="55"/>
        <v>0</v>
      </c>
      <c r="BR44" s="76">
        <f t="shared" si="56"/>
        <v>11</v>
      </c>
      <c r="BS44" s="71">
        <f t="shared" si="57"/>
        <v>27</v>
      </c>
      <c r="BT44" s="74" t="str">
        <f t="shared" si="58"/>
        <v>27 s</v>
      </c>
    </row>
    <row r="45" spans="1:72" ht="15.75">
      <c r="A45" s="200"/>
      <c r="B45" s="18">
        <v>4</v>
      </c>
      <c r="C45" s="2">
        <v>51</v>
      </c>
      <c r="D45" s="2" t="s">
        <v>84</v>
      </c>
      <c r="E45" s="10" t="s">
        <v>130</v>
      </c>
      <c r="F45" s="2" t="s">
        <v>155</v>
      </c>
      <c r="G45" s="10" t="s">
        <v>24</v>
      </c>
      <c r="H45" s="34">
        <v>1950</v>
      </c>
      <c r="I45" s="2"/>
      <c r="J45" s="2"/>
      <c r="K45" s="2"/>
      <c r="L45" s="2"/>
      <c r="M45" s="6">
        <f>+VSS!M45</f>
        <v>9</v>
      </c>
      <c r="N45" s="6">
        <f>+VSS!N45</f>
        <v>9</v>
      </c>
      <c r="O45" s="6">
        <f>+VSS!O45</f>
        <v>8</v>
      </c>
      <c r="P45" s="6">
        <f>+VSS!P45</f>
        <v>0</v>
      </c>
      <c r="Q45" s="6">
        <f>+VSS!Q45</f>
        <v>0</v>
      </c>
      <c r="R45" s="64">
        <f t="shared" si="30"/>
        <v>26</v>
      </c>
      <c r="S45" s="6">
        <f>+VSS!S45</f>
        <v>10</v>
      </c>
      <c r="T45" s="6">
        <f>+VSS!T45</f>
        <v>10</v>
      </c>
      <c r="U45" s="6">
        <f>+VSS!U45</f>
        <v>9</v>
      </c>
      <c r="V45" s="6">
        <f>+VSS!V45</f>
        <v>9</v>
      </c>
      <c r="W45" s="6">
        <f>+VSS!W45</f>
        <v>3</v>
      </c>
      <c r="X45" s="64">
        <f t="shared" si="31"/>
        <v>41</v>
      </c>
      <c r="Y45" s="6">
        <f>+VSS!Y45</f>
        <v>10</v>
      </c>
      <c r="Z45" s="6">
        <f>+VSS!Z45</f>
        <v>10</v>
      </c>
      <c r="AA45" s="6">
        <f>+VSS!AA45</f>
        <v>10</v>
      </c>
      <c r="AB45" s="6">
        <f>+VSS!AB45</f>
        <v>8</v>
      </c>
      <c r="AC45" s="6">
        <f>+VSS!AC45</f>
        <v>1</v>
      </c>
      <c r="AD45" s="64">
        <f t="shared" si="32"/>
        <v>39</v>
      </c>
      <c r="AE45" s="6">
        <f>+VSS!AE45</f>
        <v>10</v>
      </c>
      <c r="AF45" s="6">
        <f>+VSS!AF45</f>
        <v>10</v>
      </c>
      <c r="AG45" s="6">
        <f>+VSS!AG45</f>
        <v>10</v>
      </c>
      <c r="AH45" s="6">
        <f>+VSS!AH45</f>
        <v>9</v>
      </c>
      <c r="AI45" s="6">
        <f>+VSS!AI45</f>
        <v>1</v>
      </c>
      <c r="AJ45" s="64">
        <f t="shared" si="33"/>
        <v>40</v>
      </c>
      <c r="AK45" s="66">
        <f t="shared" si="34"/>
        <v>146.0004336</v>
      </c>
      <c r="AL45" s="64">
        <f t="shared" si="35"/>
        <v>42</v>
      </c>
      <c r="AM45" s="34">
        <v>0</v>
      </c>
      <c r="AN45" s="67"/>
      <c r="AO45" s="64">
        <f t="shared" si="36"/>
        <v>33</v>
      </c>
      <c r="AP45" s="68"/>
      <c r="AQ45" s="68"/>
      <c r="AR45" s="68"/>
      <c r="AS45" s="68"/>
      <c r="AT45" s="68"/>
      <c r="AU45" s="68"/>
      <c r="AV45" s="68"/>
      <c r="AW45" s="69">
        <v>0</v>
      </c>
      <c r="AX45" s="64">
        <f t="shared" si="37"/>
        <v>33</v>
      </c>
      <c r="AY45" s="70">
        <f t="shared" si="38"/>
        <v>0</v>
      </c>
      <c r="AZ45" s="71">
        <f t="shared" si="39"/>
        <v>33</v>
      </c>
      <c r="BA45" s="72">
        <f t="shared" si="40"/>
        <v>0</v>
      </c>
      <c r="BB45" s="71">
        <f t="shared" si="41"/>
        <v>9</v>
      </c>
      <c r="BC45" s="72">
        <f t="shared" si="42"/>
        <v>0</v>
      </c>
      <c r="BD45" s="71">
        <f t="shared" si="43"/>
        <v>22</v>
      </c>
      <c r="BE45" s="73">
        <f t="shared" si="44"/>
        <v>0</v>
      </c>
      <c r="BF45" s="71">
        <f t="shared" si="45"/>
        <v>4</v>
      </c>
      <c r="BG45" s="71">
        <f t="shared" si="46"/>
        <v>4</v>
      </c>
      <c r="BH45" s="74" t="str">
        <f t="shared" si="47"/>
        <v>4 v</v>
      </c>
      <c r="BI45" s="75">
        <f t="shared" si="48"/>
        <v>0</v>
      </c>
      <c r="BJ45" s="75">
        <v>170.0005303</v>
      </c>
      <c r="BK45" s="138">
        <f t="shared" si="49"/>
        <v>170.0005303</v>
      </c>
      <c r="BL45" s="71">
        <f t="shared" si="50"/>
        <v>42</v>
      </c>
      <c r="BM45" s="72">
        <f t="shared" si="51"/>
        <v>0</v>
      </c>
      <c r="BN45" s="71">
        <f t="shared" si="52"/>
        <v>10</v>
      </c>
      <c r="BO45" s="72">
        <f t="shared" si="53"/>
        <v>0</v>
      </c>
      <c r="BP45" s="76">
        <f t="shared" si="54"/>
        <v>38</v>
      </c>
      <c r="BQ45" s="68">
        <f t="shared" si="55"/>
        <v>170.0005303</v>
      </c>
      <c r="BR45" s="76">
        <f t="shared" si="56"/>
        <v>7</v>
      </c>
      <c r="BS45" s="71">
        <f t="shared" si="57"/>
        <v>7</v>
      </c>
      <c r="BT45" s="74" t="str">
        <f t="shared" si="58"/>
        <v>7 v</v>
      </c>
    </row>
    <row r="46" spans="1:72" ht="15.75">
      <c r="A46" s="200"/>
      <c r="B46" s="19">
        <v>5</v>
      </c>
      <c r="C46" s="2">
        <v>56</v>
      </c>
      <c r="D46" s="2" t="s">
        <v>89</v>
      </c>
      <c r="E46" s="10" t="s">
        <v>135</v>
      </c>
      <c r="F46" s="2" t="s">
        <v>151</v>
      </c>
      <c r="G46" s="10" t="s">
        <v>36</v>
      </c>
      <c r="H46" s="34">
        <v>1982</v>
      </c>
      <c r="I46" s="2"/>
      <c r="J46" s="2"/>
      <c r="K46" s="2"/>
      <c r="L46" s="2"/>
      <c r="M46" s="6">
        <f>+VSS!M50</f>
        <v>10</v>
      </c>
      <c r="N46" s="6">
        <f>+VSS!N50</f>
        <v>8</v>
      </c>
      <c r="O46" s="6">
        <f>+VSS!O50</f>
        <v>8</v>
      </c>
      <c r="P46" s="6">
        <f>+VSS!P50</f>
        <v>8</v>
      </c>
      <c r="Q46" s="6">
        <f>+VSS!Q50</f>
        <v>5</v>
      </c>
      <c r="R46" s="64">
        <f t="shared" si="30"/>
        <v>39</v>
      </c>
      <c r="S46" s="6">
        <f>+VSS!S50</f>
        <v>8</v>
      </c>
      <c r="T46" s="6">
        <f>+VSS!T50</f>
        <v>3</v>
      </c>
      <c r="U46" s="6">
        <f>+VSS!U50</f>
        <v>0</v>
      </c>
      <c r="V46" s="6">
        <f>+VSS!V50</f>
        <v>0</v>
      </c>
      <c r="W46" s="6">
        <f>+VSS!W50</f>
        <v>0</v>
      </c>
      <c r="X46" s="64">
        <f t="shared" si="31"/>
        <v>11</v>
      </c>
      <c r="Y46" s="6">
        <f>+VSS!Y50</f>
        <v>10</v>
      </c>
      <c r="Z46" s="6">
        <f>+VSS!Z50</f>
        <v>9</v>
      </c>
      <c r="AA46" s="6">
        <f>+VSS!AA50</f>
        <v>8</v>
      </c>
      <c r="AB46" s="6">
        <f>+VSS!AB50</f>
        <v>3</v>
      </c>
      <c r="AC46" s="6">
        <f>+VSS!AC50</f>
        <v>1</v>
      </c>
      <c r="AD46" s="64">
        <f t="shared" si="32"/>
        <v>31</v>
      </c>
      <c r="AE46" s="6">
        <f>+VSS!AE50</f>
        <v>10</v>
      </c>
      <c r="AF46" s="6">
        <f>+VSS!AF50</f>
        <v>10</v>
      </c>
      <c r="AG46" s="6">
        <f>+VSS!AG50</f>
        <v>10</v>
      </c>
      <c r="AH46" s="6">
        <f>+VSS!AH50</f>
        <v>9</v>
      </c>
      <c r="AI46" s="6">
        <f>+VSS!AI50</f>
        <v>9</v>
      </c>
      <c r="AJ46" s="64">
        <f t="shared" si="33"/>
        <v>48</v>
      </c>
      <c r="AK46" s="66">
        <f t="shared" si="34"/>
        <v>129.0003249</v>
      </c>
      <c r="AL46" s="64">
        <f t="shared" si="35"/>
        <v>47</v>
      </c>
      <c r="AM46" s="34">
        <v>0</v>
      </c>
      <c r="AN46" s="67"/>
      <c r="AO46" s="64">
        <f t="shared" si="36"/>
        <v>33</v>
      </c>
      <c r="AP46" s="68"/>
      <c r="AQ46" s="68"/>
      <c r="AR46" s="68"/>
      <c r="AS46" s="68"/>
      <c r="AT46" s="68"/>
      <c r="AU46" s="68"/>
      <c r="AV46" s="68"/>
      <c r="AW46" s="69">
        <v>0</v>
      </c>
      <c r="AX46" s="64">
        <f t="shared" si="37"/>
        <v>33</v>
      </c>
      <c r="AY46" s="70">
        <f t="shared" si="38"/>
        <v>0</v>
      </c>
      <c r="AZ46" s="71">
        <f t="shared" si="39"/>
        <v>33</v>
      </c>
      <c r="BA46" s="72">
        <f t="shared" si="40"/>
        <v>0</v>
      </c>
      <c r="BB46" s="71">
        <f t="shared" si="41"/>
        <v>9</v>
      </c>
      <c r="BC46" s="72">
        <f t="shared" si="42"/>
        <v>0</v>
      </c>
      <c r="BD46" s="71">
        <f t="shared" si="43"/>
        <v>22</v>
      </c>
      <c r="BE46" s="73">
        <f t="shared" si="44"/>
        <v>0</v>
      </c>
      <c r="BF46" s="71">
        <f t="shared" si="45"/>
        <v>4</v>
      </c>
      <c r="BG46" s="71">
        <f t="shared" si="46"/>
        <v>4</v>
      </c>
      <c r="BH46" s="74" t="str">
        <f t="shared" si="47"/>
        <v>4 s</v>
      </c>
      <c r="BI46" s="75">
        <f t="shared" si="48"/>
        <v>0</v>
      </c>
      <c r="BJ46" s="75">
        <v>170.0005116</v>
      </c>
      <c r="BK46" s="138">
        <f t="shared" si="49"/>
        <v>170.0005116</v>
      </c>
      <c r="BL46" s="71">
        <f t="shared" si="50"/>
        <v>43</v>
      </c>
      <c r="BM46" s="72">
        <f t="shared" si="51"/>
        <v>0</v>
      </c>
      <c r="BN46" s="71">
        <f t="shared" si="52"/>
        <v>10</v>
      </c>
      <c r="BO46" s="72">
        <f t="shared" si="53"/>
        <v>170.0005116</v>
      </c>
      <c r="BP46" s="76">
        <f t="shared" si="54"/>
        <v>28</v>
      </c>
      <c r="BQ46" s="68">
        <f t="shared" si="55"/>
        <v>0</v>
      </c>
      <c r="BR46" s="76">
        <f t="shared" si="56"/>
        <v>11</v>
      </c>
      <c r="BS46" s="71">
        <f t="shared" si="57"/>
        <v>28</v>
      </c>
      <c r="BT46" s="74" t="str">
        <f t="shared" si="58"/>
        <v>28 s</v>
      </c>
    </row>
    <row r="47" spans="1:72" ht="15.75">
      <c r="A47" s="201"/>
      <c r="B47" s="18">
        <v>6</v>
      </c>
      <c r="C47" s="2">
        <v>55</v>
      </c>
      <c r="D47" s="2" t="s">
        <v>88</v>
      </c>
      <c r="E47" s="10" t="s">
        <v>134</v>
      </c>
      <c r="F47" s="2" t="s">
        <v>151</v>
      </c>
      <c r="G47" s="10" t="s">
        <v>25</v>
      </c>
      <c r="H47" s="34">
        <v>1989</v>
      </c>
      <c r="I47" s="2"/>
      <c r="J47" s="2"/>
      <c r="K47" s="2"/>
      <c r="L47" s="2"/>
      <c r="M47" s="6">
        <f>+VSS!M49</f>
        <v>9</v>
      </c>
      <c r="N47" s="6">
        <f>+VSS!N49</f>
        <v>8</v>
      </c>
      <c r="O47" s="6">
        <f>+VSS!O49</f>
        <v>5</v>
      </c>
      <c r="P47" s="6">
        <f>+VSS!P49</f>
        <v>0</v>
      </c>
      <c r="Q47" s="6">
        <f>+VSS!Q49</f>
        <v>0</v>
      </c>
      <c r="R47" s="64">
        <f t="shared" si="30"/>
        <v>22</v>
      </c>
      <c r="S47" s="6">
        <f>+VSS!S49</f>
        <v>10</v>
      </c>
      <c r="T47" s="6">
        <f>+VSS!T49</f>
        <v>9</v>
      </c>
      <c r="U47" s="6">
        <f>+VSS!U49</f>
        <v>8</v>
      </c>
      <c r="V47" s="6">
        <f>+VSS!V49</f>
        <v>8</v>
      </c>
      <c r="W47" s="6">
        <f>+VSS!W49</f>
        <v>3</v>
      </c>
      <c r="X47" s="64">
        <f t="shared" si="31"/>
        <v>38</v>
      </c>
      <c r="Y47" s="6">
        <f>+VSS!Y49</f>
        <v>10</v>
      </c>
      <c r="Z47" s="6">
        <f>+VSS!Z49</f>
        <v>10</v>
      </c>
      <c r="AA47" s="6">
        <f>+VSS!AA49</f>
        <v>10</v>
      </c>
      <c r="AB47" s="6">
        <f>+VSS!AB49</f>
        <v>10</v>
      </c>
      <c r="AC47" s="6">
        <f>+VSS!AC49</f>
        <v>9</v>
      </c>
      <c r="AD47" s="64">
        <f t="shared" si="32"/>
        <v>49</v>
      </c>
      <c r="AE47" s="6">
        <f>+VSS!AE49</f>
        <v>10</v>
      </c>
      <c r="AF47" s="6">
        <f>+VSS!AF49</f>
        <v>10</v>
      </c>
      <c r="AG47" s="6">
        <f>+VSS!AG49</f>
        <v>3</v>
      </c>
      <c r="AH47" s="6">
        <f>+VSS!AH49</f>
        <v>3</v>
      </c>
      <c r="AI47" s="6">
        <f>+VSS!AI49</f>
        <v>3</v>
      </c>
      <c r="AJ47" s="64">
        <f t="shared" si="33"/>
        <v>29</v>
      </c>
      <c r="AK47" s="66">
        <f t="shared" si="34"/>
        <v>138.00053020000001</v>
      </c>
      <c r="AL47" s="64">
        <f t="shared" si="35"/>
        <v>46</v>
      </c>
      <c r="AM47" s="34">
        <v>0</v>
      </c>
      <c r="AN47" s="67"/>
      <c r="AO47" s="64">
        <f t="shared" si="36"/>
        <v>33</v>
      </c>
      <c r="AP47" s="68"/>
      <c r="AQ47" s="68"/>
      <c r="AR47" s="68"/>
      <c r="AS47" s="68"/>
      <c r="AT47" s="68"/>
      <c r="AU47" s="68"/>
      <c r="AV47" s="68"/>
      <c r="AW47" s="69">
        <v>0</v>
      </c>
      <c r="AX47" s="64">
        <f t="shared" si="37"/>
        <v>33</v>
      </c>
      <c r="AY47" s="70">
        <f t="shared" si="38"/>
        <v>0</v>
      </c>
      <c r="AZ47" s="71">
        <f t="shared" si="39"/>
        <v>33</v>
      </c>
      <c r="BA47" s="72">
        <f t="shared" si="40"/>
        <v>0</v>
      </c>
      <c r="BB47" s="71">
        <f t="shared" si="41"/>
        <v>9</v>
      </c>
      <c r="BC47" s="72">
        <f t="shared" si="42"/>
        <v>0</v>
      </c>
      <c r="BD47" s="71">
        <f t="shared" si="43"/>
        <v>22</v>
      </c>
      <c r="BE47" s="73">
        <f t="shared" si="44"/>
        <v>0</v>
      </c>
      <c r="BF47" s="71">
        <f t="shared" si="45"/>
        <v>4</v>
      </c>
      <c r="BG47" s="71">
        <f t="shared" si="46"/>
        <v>4</v>
      </c>
      <c r="BH47" s="74" t="str">
        <f t="shared" si="47"/>
        <v>4 j</v>
      </c>
      <c r="BI47" s="75">
        <f t="shared" si="48"/>
        <v>0</v>
      </c>
      <c r="BJ47" s="75">
        <v>169.0005068</v>
      </c>
      <c r="BK47" s="138">
        <f t="shared" si="49"/>
        <v>169.0005068</v>
      </c>
      <c r="BL47" s="71">
        <f t="shared" si="50"/>
        <v>44</v>
      </c>
      <c r="BM47" s="72">
        <f t="shared" si="51"/>
        <v>169.0005068</v>
      </c>
      <c r="BN47" s="71">
        <f t="shared" si="52"/>
        <v>9</v>
      </c>
      <c r="BO47" s="72">
        <f t="shared" si="53"/>
        <v>0</v>
      </c>
      <c r="BP47" s="76">
        <f t="shared" si="54"/>
        <v>38</v>
      </c>
      <c r="BQ47" s="68">
        <f t="shared" si="55"/>
        <v>0</v>
      </c>
      <c r="BR47" s="76">
        <f t="shared" si="56"/>
        <v>11</v>
      </c>
      <c r="BS47" s="71">
        <f t="shared" si="57"/>
        <v>9</v>
      </c>
      <c r="BT47" s="74" t="str">
        <f t="shared" si="58"/>
        <v>9 j</v>
      </c>
    </row>
    <row r="48" spans="1:72" ht="15.75">
      <c r="A48" s="200">
        <f>+A40+1/48</f>
        <v>0.5069444444444443</v>
      </c>
      <c r="B48" s="19">
        <v>8</v>
      </c>
      <c r="C48" s="2">
        <v>54</v>
      </c>
      <c r="D48" s="2" t="s">
        <v>87</v>
      </c>
      <c r="E48" s="10" t="s">
        <v>133</v>
      </c>
      <c r="F48" s="2" t="s">
        <v>151</v>
      </c>
      <c r="G48" s="10" t="s">
        <v>24</v>
      </c>
      <c r="H48" s="34">
        <v>1942</v>
      </c>
      <c r="I48" s="2"/>
      <c r="J48" s="2"/>
      <c r="K48" s="2"/>
      <c r="L48" s="2"/>
      <c r="M48" s="6">
        <f>+VSS!M48</f>
        <v>10</v>
      </c>
      <c r="N48" s="6">
        <f>+VSS!N48</f>
        <v>10</v>
      </c>
      <c r="O48" s="6">
        <f>+VSS!O48</f>
        <v>10</v>
      </c>
      <c r="P48" s="6">
        <f>+VSS!P48</f>
        <v>9</v>
      </c>
      <c r="Q48" s="6">
        <f>+VSS!Q48</f>
        <v>9</v>
      </c>
      <c r="R48" s="64">
        <f t="shared" si="30"/>
        <v>48</v>
      </c>
      <c r="S48" s="6">
        <f>+VSS!S48</f>
        <v>10</v>
      </c>
      <c r="T48" s="6">
        <f>+VSS!T48</f>
        <v>8</v>
      </c>
      <c r="U48" s="6">
        <f>+VSS!U48</f>
        <v>8</v>
      </c>
      <c r="V48" s="6">
        <f>+VSS!V48</f>
        <v>0</v>
      </c>
      <c r="W48" s="6">
        <f>+VSS!W48</f>
        <v>0</v>
      </c>
      <c r="X48" s="64">
        <f t="shared" si="31"/>
        <v>26</v>
      </c>
      <c r="Y48" s="6">
        <f>+VSS!Y48</f>
        <v>10</v>
      </c>
      <c r="Z48" s="6">
        <f>+VSS!Z48</f>
        <v>10</v>
      </c>
      <c r="AA48" s="6">
        <f>+VSS!AA48</f>
        <v>10</v>
      </c>
      <c r="AB48" s="6">
        <f>+VSS!AB48</f>
        <v>9</v>
      </c>
      <c r="AC48" s="6">
        <f>+VSS!AC48</f>
        <v>8</v>
      </c>
      <c r="AD48" s="64">
        <f t="shared" si="32"/>
        <v>47</v>
      </c>
      <c r="AE48" s="6">
        <f>+VSS!AE48</f>
        <v>10</v>
      </c>
      <c r="AF48" s="6">
        <f>+VSS!AF48</f>
        <v>3</v>
      </c>
      <c r="AG48" s="6">
        <f>+VSS!AG48</f>
        <v>3</v>
      </c>
      <c r="AH48" s="6">
        <f>+VSS!AH48</f>
        <v>3</v>
      </c>
      <c r="AI48" s="6">
        <f>+VSS!AI48</f>
        <v>1</v>
      </c>
      <c r="AJ48" s="64">
        <f t="shared" si="33"/>
        <v>20</v>
      </c>
      <c r="AK48" s="66">
        <f t="shared" si="34"/>
        <v>141.0005008</v>
      </c>
      <c r="AL48" s="64">
        <f t="shared" si="35"/>
        <v>45</v>
      </c>
      <c r="AM48" s="34">
        <v>0</v>
      </c>
      <c r="AN48" s="67"/>
      <c r="AO48" s="64">
        <f t="shared" si="36"/>
        <v>33</v>
      </c>
      <c r="AP48" s="68"/>
      <c r="AQ48" s="68"/>
      <c r="AR48" s="68"/>
      <c r="AS48" s="68"/>
      <c r="AT48" s="68"/>
      <c r="AU48" s="68"/>
      <c r="AV48" s="68"/>
      <c r="AW48" s="69">
        <v>0</v>
      </c>
      <c r="AX48" s="64">
        <f t="shared" si="37"/>
        <v>33</v>
      </c>
      <c r="AY48" s="70">
        <f t="shared" si="38"/>
        <v>0</v>
      </c>
      <c r="AZ48" s="71">
        <f t="shared" si="39"/>
        <v>33</v>
      </c>
      <c r="BA48" s="72">
        <f t="shared" si="40"/>
        <v>0</v>
      </c>
      <c r="BB48" s="71">
        <f t="shared" si="41"/>
        <v>9</v>
      </c>
      <c r="BC48" s="72">
        <f t="shared" si="42"/>
        <v>0</v>
      </c>
      <c r="BD48" s="71">
        <f t="shared" si="43"/>
        <v>22</v>
      </c>
      <c r="BE48" s="73">
        <f t="shared" si="44"/>
        <v>0</v>
      </c>
      <c r="BF48" s="71">
        <f t="shared" si="45"/>
        <v>4</v>
      </c>
      <c r="BG48" s="71">
        <f t="shared" si="46"/>
        <v>4</v>
      </c>
      <c r="BH48" s="74" t="str">
        <f t="shared" si="47"/>
        <v>4 v</v>
      </c>
      <c r="BI48" s="75">
        <f t="shared" si="48"/>
        <v>0</v>
      </c>
      <c r="BJ48" s="75">
        <v>165.0005376</v>
      </c>
      <c r="BK48" s="138">
        <f t="shared" si="49"/>
        <v>165.0005376</v>
      </c>
      <c r="BL48" s="71">
        <f t="shared" si="50"/>
        <v>45</v>
      </c>
      <c r="BM48" s="72">
        <f t="shared" si="51"/>
        <v>0</v>
      </c>
      <c r="BN48" s="71">
        <f t="shared" si="52"/>
        <v>10</v>
      </c>
      <c r="BO48" s="72">
        <f t="shared" si="53"/>
        <v>0</v>
      </c>
      <c r="BP48" s="76">
        <f t="shared" si="54"/>
        <v>38</v>
      </c>
      <c r="BQ48" s="68">
        <f t="shared" si="55"/>
        <v>165.0005376</v>
      </c>
      <c r="BR48" s="76">
        <f t="shared" si="56"/>
        <v>8</v>
      </c>
      <c r="BS48" s="71">
        <f t="shared" si="57"/>
        <v>8</v>
      </c>
      <c r="BT48" s="74" t="str">
        <f t="shared" si="58"/>
        <v>8 v</v>
      </c>
    </row>
    <row r="49" spans="1:72" ht="15.75">
      <c r="A49" s="200"/>
      <c r="B49" s="18">
        <v>9</v>
      </c>
      <c r="C49" s="2">
        <v>39</v>
      </c>
      <c r="D49" s="2" t="s">
        <v>78</v>
      </c>
      <c r="E49" s="10" t="s">
        <v>125</v>
      </c>
      <c r="F49" s="2" t="s">
        <v>151</v>
      </c>
      <c r="G49" s="10" t="s">
        <v>36</v>
      </c>
      <c r="H49" s="34">
        <v>1975</v>
      </c>
      <c r="I49" s="2"/>
      <c r="J49" s="2"/>
      <c r="K49" s="2"/>
      <c r="L49" s="2"/>
      <c r="M49" s="6">
        <f>+VSS!M39</f>
        <v>10</v>
      </c>
      <c r="N49" s="6">
        <f>+VSS!N39</f>
        <v>10</v>
      </c>
      <c r="O49" s="6">
        <f>+VSS!O39</f>
        <v>8</v>
      </c>
      <c r="P49" s="6">
        <f>+VSS!P39</f>
        <v>8</v>
      </c>
      <c r="Q49" s="6">
        <f>+VSS!Q39</f>
        <v>0</v>
      </c>
      <c r="R49" s="64">
        <f t="shared" si="30"/>
        <v>36</v>
      </c>
      <c r="S49" s="6">
        <f>+VSS!S39</f>
        <v>10</v>
      </c>
      <c r="T49" s="6">
        <f>+VSS!T39</f>
        <v>10</v>
      </c>
      <c r="U49" s="6">
        <f>+VSS!U39</f>
        <v>10</v>
      </c>
      <c r="V49" s="6">
        <f>+VSS!V39</f>
        <v>3</v>
      </c>
      <c r="W49" s="6">
        <f>+VSS!W39</f>
        <v>3</v>
      </c>
      <c r="X49" s="64">
        <f t="shared" si="31"/>
        <v>36</v>
      </c>
      <c r="Y49" s="6">
        <f>+VSS!Y39</f>
        <v>10</v>
      </c>
      <c r="Z49" s="6">
        <f>+VSS!Z39</f>
        <v>9</v>
      </c>
      <c r="AA49" s="6">
        <f>+VSS!AA39</f>
        <v>9</v>
      </c>
      <c r="AB49" s="6">
        <f>+VSS!AB39</f>
        <v>9</v>
      </c>
      <c r="AC49" s="6">
        <f>+VSS!AC39</f>
        <v>8</v>
      </c>
      <c r="AD49" s="64">
        <f t="shared" si="32"/>
        <v>45</v>
      </c>
      <c r="AE49" s="6">
        <f>+VSS!AE39</f>
        <v>10</v>
      </c>
      <c r="AF49" s="6">
        <f>+VSS!AF39</f>
        <v>10</v>
      </c>
      <c r="AG49" s="6">
        <f>+VSS!AG39</f>
        <v>10</v>
      </c>
      <c r="AH49" s="6">
        <f>+VSS!AH39</f>
        <v>10</v>
      </c>
      <c r="AI49" s="6">
        <f>+VSS!AI39</f>
        <v>8</v>
      </c>
      <c r="AJ49" s="64">
        <f t="shared" si="33"/>
        <v>48</v>
      </c>
      <c r="AK49" s="66">
        <f t="shared" si="34"/>
        <v>165.00048959999998</v>
      </c>
      <c r="AL49" s="64">
        <f t="shared" si="35"/>
        <v>36</v>
      </c>
      <c r="AM49" s="34">
        <v>0</v>
      </c>
      <c r="AN49" s="67"/>
      <c r="AO49" s="64">
        <f t="shared" si="36"/>
        <v>33</v>
      </c>
      <c r="AP49" s="68"/>
      <c r="AQ49" s="68"/>
      <c r="AR49" s="68"/>
      <c r="AS49" s="68"/>
      <c r="AT49" s="68"/>
      <c r="AU49" s="68"/>
      <c r="AV49" s="68"/>
      <c r="AW49" s="69">
        <v>0</v>
      </c>
      <c r="AX49" s="64">
        <f t="shared" si="37"/>
        <v>33</v>
      </c>
      <c r="AY49" s="70">
        <f t="shared" si="38"/>
        <v>0</v>
      </c>
      <c r="AZ49" s="71">
        <f t="shared" si="39"/>
        <v>33</v>
      </c>
      <c r="BA49" s="72">
        <f t="shared" si="40"/>
        <v>0</v>
      </c>
      <c r="BB49" s="71">
        <f t="shared" si="41"/>
        <v>9</v>
      </c>
      <c r="BC49" s="72">
        <f t="shared" si="42"/>
        <v>0</v>
      </c>
      <c r="BD49" s="71">
        <f t="shared" si="43"/>
        <v>22</v>
      </c>
      <c r="BE49" s="73">
        <f t="shared" si="44"/>
        <v>0</v>
      </c>
      <c r="BF49" s="71">
        <f t="shared" si="45"/>
        <v>4</v>
      </c>
      <c r="BG49" s="71">
        <f t="shared" si="46"/>
        <v>4</v>
      </c>
      <c r="BH49" s="74" t="str">
        <f t="shared" si="47"/>
        <v>4 s</v>
      </c>
      <c r="BI49" s="75">
        <f t="shared" si="48"/>
        <v>0</v>
      </c>
      <c r="BJ49" s="75">
        <v>164.0005128</v>
      </c>
      <c r="BK49" s="138">
        <f t="shared" si="49"/>
        <v>164.0005128</v>
      </c>
      <c r="BL49" s="71">
        <f t="shared" si="50"/>
        <v>46</v>
      </c>
      <c r="BM49" s="72">
        <f t="shared" si="51"/>
        <v>0</v>
      </c>
      <c r="BN49" s="71">
        <f t="shared" si="52"/>
        <v>10</v>
      </c>
      <c r="BO49" s="72">
        <f t="shared" si="53"/>
        <v>164.0005128</v>
      </c>
      <c r="BP49" s="76">
        <f t="shared" si="54"/>
        <v>29</v>
      </c>
      <c r="BQ49" s="68">
        <f t="shared" si="55"/>
        <v>0</v>
      </c>
      <c r="BR49" s="76">
        <f t="shared" si="56"/>
        <v>11</v>
      </c>
      <c r="BS49" s="71">
        <f t="shared" si="57"/>
        <v>29</v>
      </c>
      <c r="BT49" s="74" t="str">
        <f t="shared" si="58"/>
        <v>29 s</v>
      </c>
    </row>
    <row r="50" spans="1:72" ht="15.75">
      <c r="A50" s="200"/>
      <c r="B50" s="17">
        <v>10</v>
      </c>
      <c r="C50" s="2">
        <v>68</v>
      </c>
      <c r="D50" s="2" t="s">
        <v>74</v>
      </c>
      <c r="E50" s="10" t="s">
        <v>165</v>
      </c>
      <c r="F50" s="2" t="s">
        <v>163</v>
      </c>
      <c r="G50" s="10" t="s">
        <v>36</v>
      </c>
      <c r="H50" s="34">
        <v>1962</v>
      </c>
      <c r="I50" s="2"/>
      <c r="J50" s="2"/>
      <c r="K50" s="2"/>
      <c r="L50" s="2"/>
      <c r="M50" s="6">
        <f>+VSS!M62</f>
        <v>0</v>
      </c>
      <c r="N50" s="6">
        <f>+VSS!N62</f>
        <v>0</v>
      </c>
      <c r="O50" s="6">
        <f>+VSS!O62</f>
        <v>0</v>
      </c>
      <c r="P50" s="6">
        <f>+VSS!P62</f>
        <v>0</v>
      </c>
      <c r="Q50" s="6">
        <f>+VSS!Q62</f>
        <v>0</v>
      </c>
      <c r="R50" s="64">
        <f t="shared" si="30"/>
        <v>0</v>
      </c>
      <c r="S50" s="6">
        <f>+VSS!S62</f>
        <v>0</v>
      </c>
      <c r="T50" s="6">
        <f>+VSS!T62</f>
        <v>0</v>
      </c>
      <c r="U50" s="6">
        <f>+VSS!U62</f>
        <v>0</v>
      </c>
      <c r="V50" s="6">
        <f>+VSS!V62</f>
        <v>0</v>
      </c>
      <c r="W50" s="6">
        <f>+VSS!W62</f>
        <v>0</v>
      </c>
      <c r="X50" s="64">
        <f t="shared" si="31"/>
        <v>0</v>
      </c>
      <c r="Y50" s="6">
        <f>+VSS!Y62</f>
        <v>0</v>
      </c>
      <c r="Z50" s="6">
        <f>+VSS!Z62</f>
        <v>0</v>
      </c>
      <c r="AA50" s="6">
        <f>+VSS!AA62</f>
        <v>0</v>
      </c>
      <c r="AB50" s="6">
        <f>+VSS!AB62</f>
        <v>0</v>
      </c>
      <c r="AC50" s="6">
        <f>+VSS!AC62</f>
        <v>0</v>
      </c>
      <c r="AD50" s="64">
        <f t="shared" si="32"/>
        <v>0</v>
      </c>
      <c r="AE50" s="6">
        <f>+VSS!AE62</f>
        <v>0</v>
      </c>
      <c r="AF50" s="6">
        <f>+VSS!AF62</f>
        <v>0</v>
      </c>
      <c r="AG50" s="6">
        <f>+VSS!AG62</f>
        <v>0</v>
      </c>
      <c r="AH50" s="6">
        <f>+VSS!AH62</f>
        <v>0</v>
      </c>
      <c r="AI50" s="6">
        <f>+VSS!AI62</f>
        <v>0</v>
      </c>
      <c r="AJ50" s="64">
        <f t="shared" si="33"/>
        <v>0</v>
      </c>
      <c r="AK50" s="66">
        <f t="shared" si="34"/>
        <v>0</v>
      </c>
      <c r="AL50" s="64">
        <f t="shared" si="35"/>
        <v>52</v>
      </c>
      <c r="AM50" s="34">
        <v>19</v>
      </c>
      <c r="AN50" s="67">
        <v>4</v>
      </c>
      <c r="AO50" s="64">
        <f t="shared" si="36"/>
        <v>11</v>
      </c>
      <c r="AP50" s="68"/>
      <c r="AQ50" s="68"/>
      <c r="AR50" s="68"/>
      <c r="AS50" s="68"/>
      <c r="AT50" s="68"/>
      <c r="AU50" s="68"/>
      <c r="AV50" s="68"/>
      <c r="AW50" s="69">
        <v>21</v>
      </c>
      <c r="AX50" s="64">
        <f t="shared" si="37"/>
        <v>1</v>
      </c>
      <c r="AY50" s="70">
        <f>+AW50+AM50-AN50/100000+AM50*0.0001</f>
        <v>40.00186</v>
      </c>
      <c r="AZ50" s="71">
        <f t="shared" si="39"/>
        <v>4</v>
      </c>
      <c r="BA50" s="72">
        <f t="shared" si="40"/>
        <v>0</v>
      </c>
      <c r="BB50" s="71">
        <f t="shared" si="41"/>
        <v>9</v>
      </c>
      <c r="BC50" s="72">
        <f t="shared" si="42"/>
        <v>40.00186</v>
      </c>
      <c r="BD50" s="71">
        <f t="shared" si="43"/>
        <v>3</v>
      </c>
      <c r="BE50" s="73">
        <f t="shared" si="44"/>
        <v>0</v>
      </c>
      <c r="BF50" s="71">
        <f t="shared" si="45"/>
        <v>4</v>
      </c>
      <c r="BG50" s="71">
        <f t="shared" si="46"/>
        <v>3</v>
      </c>
      <c r="BH50" s="74" t="str">
        <f t="shared" si="47"/>
        <v>3 s</v>
      </c>
      <c r="BI50" s="75">
        <f t="shared" si="48"/>
        <v>160.00744</v>
      </c>
      <c r="BJ50" s="75">
        <v>0</v>
      </c>
      <c r="BK50" s="138">
        <f t="shared" si="49"/>
        <v>160.00744</v>
      </c>
      <c r="BL50" s="71">
        <f t="shared" si="50"/>
        <v>47</v>
      </c>
      <c r="BM50" s="72">
        <f t="shared" si="51"/>
        <v>0</v>
      </c>
      <c r="BN50" s="71">
        <f t="shared" si="52"/>
        <v>10</v>
      </c>
      <c r="BO50" s="72">
        <f t="shared" si="53"/>
        <v>160.00744</v>
      </c>
      <c r="BP50" s="76">
        <f t="shared" si="54"/>
        <v>30</v>
      </c>
      <c r="BQ50" s="68">
        <f t="shared" si="55"/>
        <v>0</v>
      </c>
      <c r="BR50" s="76">
        <f t="shared" si="56"/>
        <v>11</v>
      </c>
      <c r="BS50" s="71">
        <f t="shared" si="57"/>
        <v>30</v>
      </c>
      <c r="BT50" s="74" t="str">
        <f t="shared" si="58"/>
        <v>30 s</v>
      </c>
    </row>
    <row r="51" spans="1:72" ht="15.75">
      <c r="A51" s="201"/>
      <c r="B51" s="17">
        <v>11</v>
      </c>
      <c r="C51" s="2">
        <v>34</v>
      </c>
      <c r="D51" s="2" t="s">
        <v>73</v>
      </c>
      <c r="E51" s="10" t="s">
        <v>122</v>
      </c>
      <c r="F51" s="2" t="s">
        <v>152</v>
      </c>
      <c r="G51" s="10" t="s">
        <v>36</v>
      </c>
      <c r="H51" s="34">
        <v>1965</v>
      </c>
      <c r="I51" s="2"/>
      <c r="J51" s="2"/>
      <c r="K51" s="2"/>
      <c r="L51" s="2"/>
      <c r="M51" s="6">
        <f>+VSS!M34</f>
        <v>10</v>
      </c>
      <c r="N51" s="6">
        <f>+VSS!N34</f>
        <v>9</v>
      </c>
      <c r="O51" s="6">
        <f>+VSS!O34</f>
        <v>9</v>
      </c>
      <c r="P51" s="6">
        <f>+VSS!P34</f>
        <v>9</v>
      </c>
      <c r="Q51" s="6">
        <f>+VSS!Q34</f>
        <v>9</v>
      </c>
      <c r="R51" s="64">
        <f t="shared" si="30"/>
        <v>46</v>
      </c>
      <c r="S51" s="6">
        <f>+VSS!S34</f>
        <v>9</v>
      </c>
      <c r="T51" s="6">
        <f>+VSS!T34</f>
        <v>9</v>
      </c>
      <c r="U51" s="6">
        <f>+VSS!U34</f>
        <v>9</v>
      </c>
      <c r="V51" s="6">
        <f>+VSS!V34</f>
        <v>9</v>
      </c>
      <c r="W51" s="6">
        <f>+VSS!W34</f>
        <v>8</v>
      </c>
      <c r="X51" s="64">
        <f t="shared" si="31"/>
        <v>44</v>
      </c>
      <c r="Y51" s="6">
        <f>+VSS!Y34</f>
        <v>10</v>
      </c>
      <c r="Z51" s="6">
        <f>+VSS!Z34</f>
        <v>10</v>
      </c>
      <c r="AA51" s="6">
        <f>+VSS!AA34</f>
        <v>10</v>
      </c>
      <c r="AB51" s="6">
        <f>+VSS!AB34</f>
        <v>9</v>
      </c>
      <c r="AC51" s="6">
        <f>+VSS!AC34</f>
        <v>9</v>
      </c>
      <c r="AD51" s="64">
        <f t="shared" si="32"/>
        <v>48</v>
      </c>
      <c r="AE51" s="6">
        <f>+VSS!AE34</f>
        <v>10</v>
      </c>
      <c r="AF51" s="6">
        <f>+VSS!AF34</f>
        <v>10</v>
      </c>
      <c r="AG51" s="6">
        <f>+VSS!AG34</f>
        <v>9</v>
      </c>
      <c r="AH51" s="6">
        <f>+VSS!AH34</f>
        <v>3</v>
      </c>
      <c r="AI51" s="6">
        <f>+VSS!AI34</f>
        <v>0</v>
      </c>
      <c r="AJ51" s="64">
        <f t="shared" si="33"/>
        <v>32</v>
      </c>
      <c r="AK51" s="66">
        <f t="shared" si="34"/>
        <v>170.0005286</v>
      </c>
      <c r="AL51" s="64">
        <f t="shared" si="35"/>
        <v>31</v>
      </c>
      <c r="AM51" s="34">
        <v>10</v>
      </c>
      <c r="AN51" s="67">
        <v>2</v>
      </c>
      <c r="AO51" s="64">
        <f t="shared" si="36"/>
        <v>30</v>
      </c>
      <c r="AP51" s="68"/>
      <c r="AQ51" s="68"/>
      <c r="AR51" s="68"/>
      <c r="AS51" s="68"/>
      <c r="AT51" s="68"/>
      <c r="AU51" s="68"/>
      <c r="AV51" s="68"/>
      <c r="AW51" s="69">
        <v>9</v>
      </c>
      <c r="AX51" s="64">
        <f t="shared" si="37"/>
        <v>26</v>
      </c>
      <c r="AY51" s="70">
        <f>+AW51+AM51-AN51/100000+AM51*0.0001</f>
        <v>19.000980000000002</v>
      </c>
      <c r="AZ51" s="71">
        <f t="shared" si="39"/>
        <v>30</v>
      </c>
      <c r="BA51" s="72">
        <f t="shared" si="40"/>
        <v>0</v>
      </c>
      <c r="BB51" s="71">
        <f t="shared" si="41"/>
        <v>9</v>
      </c>
      <c r="BC51" s="72">
        <f t="shared" si="42"/>
        <v>19.000980000000002</v>
      </c>
      <c r="BD51" s="71">
        <f t="shared" si="43"/>
        <v>19</v>
      </c>
      <c r="BE51" s="73">
        <f t="shared" si="44"/>
        <v>0</v>
      </c>
      <c r="BF51" s="71">
        <f t="shared" si="45"/>
        <v>4</v>
      </c>
      <c r="BG51" s="71">
        <f t="shared" si="46"/>
        <v>19</v>
      </c>
      <c r="BH51" s="74" t="str">
        <f t="shared" si="47"/>
        <v>19 s</v>
      </c>
      <c r="BI51" s="75">
        <f t="shared" si="48"/>
        <v>76.00392000000001</v>
      </c>
      <c r="BJ51" s="75">
        <v>79.0003213</v>
      </c>
      <c r="BK51" s="138">
        <f t="shared" si="49"/>
        <v>155.0042413</v>
      </c>
      <c r="BL51" s="71">
        <f t="shared" si="50"/>
        <v>48</v>
      </c>
      <c r="BM51" s="72">
        <f t="shared" si="51"/>
        <v>0</v>
      </c>
      <c r="BN51" s="71">
        <f t="shared" si="52"/>
        <v>10</v>
      </c>
      <c r="BO51" s="72">
        <f t="shared" si="53"/>
        <v>155.0042413</v>
      </c>
      <c r="BP51" s="76">
        <f t="shared" si="54"/>
        <v>31</v>
      </c>
      <c r="BQ51" s="68">
        <f t="shared" si="55"/>
        <v>0</v>
      </c>
      <c r="BR51" s="76">
        <f t="shared" si="56"/>
        <v>11</v>
      </c>
      <c r="BS51" s="71">
        <f t="shared" si="57"/>
        <v>31</v>
      </c>
      <c r="BT51" s="74" t="str">
        <f t="shared" si="58"/>
        <v>31 s</v>
      </c>
    </row>
    <row r="52" spans="1:72" ht="15.75">
      <c r="A52" s="200">
        <f>+A44+1/48</f>
        <v>0.5277777777777777</v>
      </c>
      <c r="B52" s="19">
        <v>3</v>
      </c>
      <c r="C52" s="2">
        <v>37</v>
      </c>
      <c r="D52" s="2" t="s">
        <v>76</v>
      </c>
      <c r="E52" s="10" t="s">
        <v>100</v>
      </c>
      <c r="F52" s="2" t="s">
        <v>145</v>
      </c>
      <c r="G52" s="10" t="s">
        <v>36</v>
      </c>
      <c r="H52" s="34">
        <v>1967</v>
      </c>
      <c r="I52" s="2"/>
      <c r="J52" s="2"/>
      <c r="K52" s="2"/>
      <c r="L52" s="2"/>
      <c r="M52" s="6">
        <f>+VSS!M37</f>
        <v>10</v>
      </c>
      <c r="N52" s="6">
        <f>+VSS!N37</f>
        <v>9</v>
      </c>
      <c r="O52" s="6">
        <f>+VSS!O37</f>
        <v>9</v>
      </c>
      <c r="P52" s="6">
        <f>+VSS!P37</f>
        <v>8</v>
      </c>
      <c r="Q52" s="6">
        <f>+VSS!Q37</f>
        <v>8</v>
      </c>
      <c r="R52" s="64">
        <f t="shared" si="30"/>
        <v>44</v>
      </c>
      <c r="S52" s="6">
        <f>+VSS!S37</f>
        <v>10</v>
      </c>
      <c r="T52" s="6">
        <f>+VSS!T37</f>
        <v>10</v>
      </c>
      <c r="U52" s="6">
        <f>+VSS!U37</f>
        <v>9</v>
      </c>
      <c r="V52" s="6">
        <f>+VSS!V37</f>
        <v>9</v>
      </c>
      <c r="W52" s="6">
        <f>+VSS!W37</f>
        <v>3</v>
      </c>
      <c r="X52" s="64">
        <f t="shared" si="31"/>
        <v>41</v>
      </c>
      <c r="Y52" s="6">
        <f>+VSS!Y37</f>
        <v>10</v>
      </c>
      <c r="Z52" s="6">
        <f>+VSS!Z37</f>
        <v>10</v>
      </c>
      <c r="AA52" s="6">
        <f>+VSS!AA37</f>
        <v>9</v>
      </c>
      <c r="AB52" s="6">
        <f>+VSS!AB37</f>
        <v>8</v>
      </c>
      <c r="AC52" s="6">
        <f>+VSS!AC37</f>
        <v>0</v>
      </c>
      <c r="AD52" s="64">
        <f t="shared" si="32"/>
        <v>37</v>
      </c>
      <c r="AE52" s="6">
        <f>+VSS!AE37</f>
        <v>10</v>
      </c>
      <c r="AF52" s="6">
        <f>+VSS!AF37</f>
        <v>10</v>
      </c>
      <c r="AG52" s="6">
        <f>+VSS!AG37</f>
        <v>9</v>
      </c>
      <c r="AH52" s="6">
        <f>+VSS!AH37</f>
        <v>9</v>
      </c>
      <c r="AI52" s="6">
        <f>+VSS!AI37</f>
        <v>8</v>
      </c>
      <c r="AJ52" s="64">
        <f t="shared" si="33"/>
        <v>46</v>
      </c>
      <c r="AK52" s="66">
        <f t="shared" si="34"/>
        <v>168.0004154</v>
      </c>
      <c r="AL52" s="64">
        <f t="shared" si="35"/>
        <v>34</v>
      </c>
      <c r="AM52" s="34">
        <v>0</v>
      </c>
      <c r="AN52" s="67"/>
      <c r="AO52" s="64">
        <f t="shared" si="36"/>
        <v>33</v>
      </c>
      <c r="AP52" s="76"/>
      <c r="AQ52" s="76"/>
      <c r="AR52" s="76"/>
      <c r="AS52" s="76"/>
      <c r="AT52" s="76"/>
      <c r="AU52" s="76"/>
      <c r="AV52" s="76"/>
      <c r="AW52" s="69">
        <v>0</v>
      </c>
      <c r="AX52" s="64">
        <f t="shared" si="37"/>
        <v>33</v>
      </c>
      <c r="AY52" s="70">
        <f>+AW52+AM52-AN52/100000</f>
        <v>0</v>
      </c>
      <c r="AZ52" s="71">
        <f t="shared" si="39"/>
        <v>33</v>
      </c>
      <c r="BA52" s="72">
        <f t="shared" si="40"/>
        <v>0</v>
      </c>
      <c r="BB52" s="71">
        <f t="shared" si="41"/>
        <v>9</v>
      </c>
      <c r="BC52" s="72">
        <f t="shared" si="42"/>
        <v>0</v>
      </c>
      <c r="BD52" s="71">
        <f t="shared" si="43"/>
        <v>22</v>
      </c>
      <c r="BE52" s="73">
        <f t="shared" si="44"/>
        <v>0</v>
      </c>
      <c r="BF52" s="71">
        <f t="shared" si="45"/>
        <v>4</v>
      </c>
      <c r="BG52" s="71">
        <f t="shared" si="46"/>
        <v>4</v>
      </c>
      <c r="BH52" s="74" t="str">
        <f t="shared" si="47"/>
        <v>4 s</v>
      </c>
      <c r="BI52" s="75">
        <f t="shared" si="48"/>
        <v>0</v>
      </c>
      <c r="BJ52" s="75">
        <v>154.0004262</v>
      </c>
      <c r="BK52" s="138">
        <f t="shared" si="49"/>
        <v>154.0004262</v>
      </c>
      <c r="BL52" s="71">
        <f t="shared" si="50"/>
        <v>49</v>
      </c>
      <c r="BM52" s="72">
        <f t="shared" si="51"/>
        <v>0</v>
      </c>
      <c r="BN52" s="71">
        <f t="shared" si="52"/>
        <v>10</v>
      </c>
      <c r="BO52" s="72">
        <f t="shared" si="53"/>
        <v>154.0004262</v>
      </c>
      <c r="BP52" s="76">
        <f t="shared" si="54"/>
        <v>32</v>
      </c>
      <c r="BQ52" s="68">
        <f t="shared" si="55"/>
        <v>0</v>
      </c>
      <c r="BR52" s="76">
        <f t="shared" si="56"/>
        <v>11</v>
      </c>
      <c r="BS52" s="71">
        <f t="shared" si="57"/>
        <v>32</v>
      </c>
      <c r="BT52" s="74" t="str">
        <f t="shared" si="58"/>
        <v>32 s</v>
      </c>
    </row>
    <row r="53" spans="1:72" ht="15.75">
      <c r="A53" s="200"/>
      <c r="B53" s="18">
        <v>4</v>
      </c>
      <c r="C53" s="2">
        <v>43</v>
      </c>
      <c r="D53" s="2" t="s">
        <v>79</v>
      </c>
      <c r="E53" s="10" t="s">
        <v>126</v>
      </c>
      <c r="F53" s="2" t="s">
        <v>151</v>
      </c>
      <c r="G53" s="10" t="s">
        <v>36</v>
      </c>
      <c r="H53" s="34">
        <v>1972</v>
      </c>
      <c r="I53" s="2"/>
      <c r="J53" s="2"/>
      <c r="K53" s="2"/>
      <c r="L53" s="2"/>
      <c r="M53" s="6">
        <f>+VSS!M40</f>
        <v>10</v>
      </c>
      <c r="N53" s="6">
        <f>+VSS!N40</f>
        <v>9</v>
      </c>
      <c r="O53" s="6">
        <f>+VSS!O40</f>
        <v>9</v>
      </c>
      <c r="P53" s="6">
        <f>+VSS!P40</f>
        <v>0</v>
      </c>
      <c r="Q53" s="6">
        <f>+VSS!Q40</f>
        <v>0</v>
      </c>
      <c r="R53" s="64">
        <f t="shared" si="30"/>
        <v>28</v>
      </c>
      <c r="S53" s="6">
        <f>+VSS!S40</f>
        <v>10</v>
      </c>
      <c r="T53" s="6">
        <f>+VSS!T40</f>
        <v>10</v>
      </c>
      <c r="U53" s="6">
        <f>+VSS!U40</f>
        <v>9</v>
      </c>
      <c r="V53" s="6">
        <f>+VSS!V40</f>
        <v>8</v>
      </c>
      <c r="W53" s="6">
        <f>+VSS!W40</f>
        <v>3</v>
      </c>
      <c r="X53" s="64">
        <f t="shared" si="31"/>
        <v>40</v>
      </c>
      <c r="Y53" s="6">
        <f>+VSS!Y40</f>
        <v>10</v>
      </c>
      <c r="Z53" s="6">
        <f>+VSS!Z40</f>
        <v>10</v>
      </c>
      <c r="AA53" s="6">
        <f>+VSS!AA40</f>
        <v>9</v>
      </c>
      <c r="AB53" s="6">
        <f>+VSS!AB40</f>
        <v>9</v>
      </c>
      <c r="AC53" s="6">
        <f>+VSS!AC40</f>
        <v>9</v>
      </c>
      <c r="AD53" s="64">
        <f t="shared" si="32"/>
        <v>47</v>
      </c>
      <c r="AE53" s="6">
        <f>+VSS!AE40</f>
        <v>10</v>
      </c>
      <c r="AF53" s="6">
        <f>+VSS!AF40</f>
        <v>10</v>
      </c>
      <c r="AG53" s="6">
        <f>+VSS!AG40</f>
        <v>10</v>
      </c>
      <c r="AH53" s="6">
        <f>+VSS!AH40</f>
        <v>10</v>
      </c>
      <c r="AI53" s="6">
        <f>+VSS!AI40</f>
        <v>9</v>
      </c>
      <c r="AJ53" s="64">
        <f t="shared" si="33"/>
        <v>49</v>
      </c>
      <c r="AK53" s="66">
        <f t="shared" si="34"/>
        <v>164.0005128</v>
      </c>
      <c r="AL53" s="64">
        <f t="shared" si="35"/>
        <v>37</v>
      </c>
      <c r="AM53" s="34">
        <v>0</v>
      </c>
      <c r="AN53" s="67"/>
      <c r="AO53" s="64">
        <f t="shared" si="36"/>
        <v>33</v>
      </c>
      <c r="AP53" s="68"/>
      <c r="AQ53" s="68"/>
      <c r="AR53" s="68"/>
      <c r="AS53" s="68"/>
      <c r="AT53" s="68"/>
      <c r="AU53" s="68"/>
      <c r="AV53" s="68"/>
      <c r="AW53" s="69">
        <v>0</v>
      </c>
      <c r="AX53" s="64">
        <f t="shared" si="37"/>
        <v>33</v>
      </c>
      <c r="AY53" s="70">
        <f>+AW53+AM53-AN53/100000</f>
        <v>0</v>
      </c>
      <c r="AZ53" s="71">
        <f t="shared" si="39"/>
        <v>33</v>
      </c>
      <c r="BA53" s="72">
        <f t="shared" si="40"/>
        <v>0</v>
      </c>
      <c r="BB53" s="71">
        <f t="shared" si="41"/>
        <v>9</v>
      </c>
      <c r="BC53" s="72">
        <f t="shared" si="42"/>
        <v>0</v>
      </c>
      <c r="BD53" s="71">
        <f t="shared" si="43"/>
        <v>22</v>
      </c>
      <c r="BE53" s="73">
        <f t="shared" si="44"/>
        <v>0</v>
      </c>
      <c r="BF53" s="71">
        <f t="shared" si="45"/>
        <v>4</v>
      </c>
      <c r="BG53" s="71">
        <f t="shared" si="46"/>
        <v>4</v>
      </c>
      <c r="BH53" s="74" t="str">
        <f t="shared" si="47"/>
        <v>4 s</v>
      </c>
      <c r="BI53" s="75">
        <f t="shared" si="48"/>
        <v>0</v>
      </c>
      <c r="BJ53" s="75">
        <v>145.0004601</v>
      </c>
      <c r="BK53" s="138">
        <f t="shared" si="49"/>
        <v>145.0004601</v>
      </c>
      <c r="BL53" s="71">
        <f t="shared" si="50"/>
        <v>50</v>
      </c>
      <c r="BM53" s="72">
        <f t="shared" si="51"/>
        <v>0</v>
      </c>
      <c r="BN53" s="71">
        <f t="shared" si="52"/>
        <v>10</v>
      </c>
      <c r="BO53" s="72">
        <f t="shared" si="53"/>
        <v>145.0004601</v>
      </c>
      <c r="BP53" s="76">
        <f t="shared" si="54"/>
        <v>33</v>
      </c>
      <c r="BQ53" s="68">
        <f t="shared" si="55"/>
        <v>0</v>
      </c>
      <c r="BR53" s="76">
        <f t="shared" si="56"/>
        <v>11</v>
      </c>
      <c r="BS53" s="71">
        <f t="shared" si="57"/>
        <v>33</v>
      </c>
      <c r="BT53" s="74" t="str">
        <f t="shared" si="58"/>
        <v>33 s</v>
      </c>
    </row>
    <row r="54" spans="1:72" ht="15.75">
      <c r="A54" s="200"/>
      <c r="B54" s="19">
        <v>5</v>
      </c>
      <c r="C54" s="2">
        <v>52</v>
      </c>
      <c r="D54" s="2" t="s">
        <v>85</v>
      </c>
      <c r="E54" s="10" t="s">
        <v>131</v>
      </c>
      <c r="F54" s="2" t="s">
        <v>155</v>
      </c>
      <c r="G54" s="10" t="s">
        <v>24</v>
      </c>
      <c r="H54" s="34">
        <v>1948</v>
      </c>
      <c r="I54" s="2"/>
      <c r="J54" s="2"/>
      <c r="K54" s="2"/>
      <c r="L54" s="2"/>
      <c r="M54" s="6">
        <f>+VSS!M46</f>
        <v>9</v>
      </c>
      <c r="N54" s="6">
        <f>+VSS!N46</f>
        <v>8</v>
      </c>
      <c r="O54" s="6">
        <f>+VSS!O46</f>
        <v>8</v>
      </c>
      <c r="P54" s="6">
        <f>+VSS!P46</f>
        <v>8</v>
      </c>
      <c r="Q54" s="6">
        <f>+VSS!Q46</f>
        <v>8</v>
      </c>
      <c r="R54" s="64">
        <f t="shared" si="30"/>
        <v>41</v>
      </c>
      <c r="S54" s="6">
        <f>+VSS!S46</f>
        <v>9</v>
      </c>
      <c r="T54" s="6">
        <f>+VSS!T46</f>
        <v>8</v>
      </c>
      <c r="U54" s="6">
        <f>+VSS!U46</f>
        <v>8</v>
      </c>
      <c r="V54" s="6">
        <f>+VSS!V46</f>
        <v>1</v>
      </c>
      <c r="W54" s="6">
        <f>+VSS!W46</f>
        <v>0</v>
      </c>
      <c r="X54" s="64">
        <f t="shared" si="31"/>
        <v>26</v>
      </c>
      <c r="Y54" s="6">
        <f>+VSS!Y46</f>
        <v>10</v>
      </c>
      <c r="Z54" s="6">
        <f>+VSS!Z46</f>
        <v>10</v>
      </c>
      <c r="AA54" s="6">
        <f>+VSS!AA46</f>
        <v>10</v>
      </c>
      <c r="AB54" s="6">
        <f>+VSS!AB46</f>
        <v>10</v>
      </c>
      <c r="AC54" s="6">
        <f>+VSS!AC46</f>
        <v>3</v>
      </c>
      <c r="AD54" s="64">
        <f t="shared" si="32"/>
        <v>43</v>
      </c>
      <c r="AE54" s="6">
        <f>+VSS!AE46</f>
        <v>10</v>
      </c>
      <c r="AF54" s="6">
        <f>+VSS!AF46</f>
        <v>10</v>
      </c>
      <c r="AG54" s="6">
        <f>+VSS!AG46</f>
        <v>9</v>
      </c>
      <c r="AH54" s="6">
        <f>+VSS!AH46</f>
        <v>3</v>
      </c>
      <c r="AI54" s="6">
        <f>+VSS!AI46</f>
        <v>3</v>
      </c>
      <c r="AJ54" s="64">
        <f t="shared" si="33"/>
        <v>35</v>
      </c>
      <c r="AK54" s="66">
        <f t="shared" si="34"/>
        <v>145.0004601</v>
      </c>
      <c r="AL54" s="64">
        <f t="shared" si="35"/>
        <v>43</v>
      </c>
      <c r="AM54" s="34">
        <v>0</v>
      </c>
      <c r="AN54" s="67"/>
      <c r="AO54" s="64">
        <f t="shared" si="36"/>
        <v>33</v>
      </c>
      <c r="AP54" s="76"/>
      <c r="AQ54" s="76"/>
      <c r="AR54" s="76"/>
      <c r="AS54" s="76"/>
      <c r="AT54" s="76"/>
      <c r="AU54" s="76"/>
      <c r="AV54" s="76"/>
      <c r="AW54" s="69">
        <v>0</v>
      </c>
      <c r="AX54" s="64">
        <f t="shared" si="37"/>
        <v>33</v>
      </c>
      <c r="AY54" s="70">
        <f>+AW54+AM54-AN54/100000</f>
        <v>0</v>
      </c>
      <c r="AZ54" s="71">
        <f t="shared" si="39"/>
        <v>33</v>
      </c>
      <c r="BA54" s="72">
        <f t="shared" si="40"/>
        <v>0</v>
      </c>
      <c r="BB54" s="71">
        <f t="shared" si="41"/>
        <v>9</v>
      </c>
      <c r="BC54" s="72">
        <f t="shared" si="42"/>
        <v>0</v>
      </c>
      <c r="BD54" s="71">
        <f t="shared" si="43"/>
        <v>22</v>
      </c>
      <c r="BE54" s="73">
        <f t="shared" si="44"/>
        <v>0</v>
      </c>
      <c r="BF54" s="71">
        <f t="shared" si="45"/>
        <v>4</v>
      </c>
      <c r="BG54" s="71">
        <f t="shared" si="46"/>
        <v>4</v>
      </c>
      <c r="BH54" s="74" t="str">
        <f t="shared" si="47"/>
        <v>4 v</v>
      </c>
      <c r="BI54" s="75">
        <f t="shared" si="48"/>
        <v>0</v>
      </c>
      <c r="BJ54" s="75">
        <v>141.0005008</v>
      </c>
      <c r="BK54" s="138">
        <f t="shared" si="49"/>
        <v>141.0005008</v>
      </c>
      <c r="BL54" s="71">
        <f t="shared" si="50"/>
        <v>51</v>
      </c>
      <c r="BM54" s="72">
        <f t="shared" si="51"/>
        <v>0</v>
      </c>
      <c r="BN54" s="71">
        <f t="shared" si="52"/>
        <v>10</v>
      </c>
      <c r="BO54" s="72">
        <f t="shared" si="53"/>
        <v>0</v>
      </c>
      <c r="BP54" s="76">
        <f t="shared" si="54"/>
        <v>38</v>
      </c>
      <c r="BQ54" s="68">
        <f t="shared" si="55"/>
        <v>141.0005008</v>
      </c>
      <c r="BR54" s="76">
        <f t="shared" si="56"/>
        <v>9</v>
      </c>
      <c r="BS54" s="71">
        <f t="shared" si="57"/>
        <v>9</v>
      </c>
      <c r="BT54" s="74" t="str">
        <f t="shared" si="58"/>
        <v>9 v</v>
      </c>
    </row>
    <row r="55" spans="1:72" ht="15.75">
      <c r="A55" s="201"/>
      <c r="B55" s="18">
        <v>6</v>
      </c>
      <c r="C55" s="2">
        <v>8</v>
      </c>
      <c r="D55" s="2" t="s">
        <v>51</v>
      </c>
      <c r="E55" s="10" t="s">
        <v>97</v>
      </c>
      <c r="F55" s="2" t="s">
        <v>148</v>
      </c>
      <c r="G55" s="10" t="s">
        <v>36</v>
      </c>
      <c r="H55" s="34">
        <v>1958</v>
      </c>
      <c r="I55" s="2"/>
      <c r="J55" s="2"/>
      <c r="K55" s="2"/>
      <c r="L55" s="2"/>
      <c r="M55" s="6">
        <f>+VSS!M11</f>
        <v>10</v>
      </c>
      <c r="N55" s="6">
        <f>+VSS!N11</f>
        <v>10</v>
      </c>
      <c r="O55" s="6">
        <f>+VSS!O11</f>
        <v>10</v>
      </c>
      <c r="P55" s="6">
        <f>+VSS!P11</f>
        <v>9</v>
      </c>
      <c r="Q55" s="6">
        <f>+VSS!Q11</f>
        <v>8</v>
      </c>
      <c r="R55" s="64">
        <f t="shared" si="30"/>
        <v>47</v>
      </c>
      <c r="S55" s="6">
        <f>+VSS!S11</f>
        <v>10</v>
      </c>
      <c r="T55" s="6">
        <f>+VSS!T11</f>
        <v>10</v>
      </c>
      <c r="U55" s="6">
        <f>+VSS!U11</f>
        <v>10</v>
      </c>
      <c r="V55" s="6">
        <f>+VSS!V11</f>
        <v>10</v>
      </c>
      <c r="W55" s="6">
        <f>+VSS!W11</f>
        <v>9</v>
      </c>
      <c r="X55" s="64">
        <f t="shared" si="31"/>
        <v>49</v>
      </c>
      <c r="Y55" s="6">
        <f>+VSS!Y11</f>
        <v>10</v>
      </c>
      <c r="Z55" s="6">
        <f>+VSS!Z11</f>
        <v>10</v>
      </c>
      <c r="AA55" s="6">
        <f>+VSS!AA11</f>
        <v>10</v>
      </c>
      <c r="AB55" s="6">
        <f>+VSS!AB11</f>
        <v>10</v>
      </c>
      <c r="AC55" s="6">
        <f>+VSS!AC11</f>
        <v>9</v>
      </c>
      <c r="AD55" s="64">
        <f t="shared" si="32"/>
        <v>49</v>
      </c>
      <c r="AE55" s="6">
        <f>+VSS!AE11</f>
        <v>10</v>
      </c>
      <c r="AF55" s="6">
        <f>+VSS!AF11</f>
        <v>10</v>
      </c>
      <c r="AG55" s="6">
        <f>+VSS!AG11</f>
        <v>10</v>
      </c>
      <c r="AH55" s="6">
        <f>+VSS!AH11</f>
        <v>9</v>
      </c>
      <c r="AI55" s="6">
        <f>+VSS!AI11</f>
        <v>8</v>
      </c>
      <c r="AJ55" s="64">
        <f t="shared" si="33"/>
        <v>47</v>
      </c>
      <c r="AK55" s="66">
        <f t="shared" si="34"/>
        <v>192.0005437</v>
      </c>
      <c r="AL55" s="64">
        <f t="shared" si="35"/>
        <v>7</v>
      </c>
      <c r="AM55" s="34">
        <v>19</v>
      </c>
      <c r="AN55" s="67">
        <v>3</v>
      </c>
      <c r="AO55" s="64">
        <f t="shared" si="36"/>
        <v>11</v>
      </c>
      <c r="AP55" s="68"/>
      <c r="AQ55" s="68"/>
      <c r="AR55" s="68"/>
      <c r="AS55" s="68"/>
      <c r="AT55" s="68"/>
      <c r="AU55" s="68"/>
      <c r="AV55" s="68"/>
      <c r="AW55" s="69">
        <v>12</v>
      </c>
      <c r="AX55" s="64">
        <f t="shared" si="37"/>
        <v>22</v>
      </c>
      <c r="AY55" s="70">
        <f>+AW55+AM55-AN55/100000+AM55*0.0001</f>
        <v>31.00187</v>
      </c>
      <c r="AZ55" s="71">
        <f t="shared" si="39"/>
        <v>15</v>
      </c>
      <c r="BA55" s="72">
        <f t="shared" si="40"/>
        <v>0</v>
      </c>
      <c r="BB55" s="71">
        <f t="shared" si="41"/>
        <v>9</v>
      </c>
      <c r="BC55" s="72">
        <f t="shared" si="42"/>
        <v>31.00187</v>
      </c>
      <c r="BD55" s="71">
        <f t="shared" si="43"/>
        <v>10</v>
      </c>
      <c r="BE55" s="73">
        <f t="shared" si="44"/>
        <v>0</v>
      </c>
      <c r="BF55" s="71">
        <f t="shared" si="45"/>
        <v>4</v>
      </c>
      <c r="BG55" s="71">
        <f t="shared" si="46"/>
        <v>10</v>
      </c>
      <c r="BH55" s="74" t="str">
        <f t="shared" si="47"/>
        <v>10 s</v>
      </c>
      <c r="BI55" s="75">
        <f t="shared" si="48"/>
        <v>124.00748</v>
      </c>
      <c r="BJ55" s="75">
        <v>0</v>
      </c>
      <c r="BK55" s="138">
        <f t="shared" si="49"/>
        <v>124.00748</v>
      </c>
      <c r="BL55" s="71">
        <f t="shared" si="50"/>
        <v>52</v>
      </c>
      <c r="BM55" s="72">
        <f t="shared" si="51"/>
        <v>0</v>
      </c>
      <c r="BN55" s="71">
        <f t="shared" si="52"/>
        <v>10</v>
      </c>
      <c r="BO55" s="72">
        <f t="shared" si="53"/>
        <v>124.00748</v>
      </c>
      <c r="BP55" s="76">
        <f t="shared" si="54"/>
        <v>34</v>
      </c>
      <c r="BQ55" s="68">
        <f t="shared" si="55"/>
        <v>0</v>
      </c>
      <c r="BR55" s="76">
        <f t="shared" si="56"/>
        <v>11</v>
      </c>
      <c r="BS55" s="71">
        <f t="shared" si="57"/>
        <v>34</v>
      </c>
      <c r="BT55" s="74" t="str">
        <f t="shared" si="58"/>
        <v>34 s</v>
      </c>
    </row>
    <row r="56" spans="1:72" ht="15.75">
      <c r="A56" s="200">
        <f>+A48+1/48</f>
        <v>0.5277777777777777</v>
      </c>
      <c r="B56" s="19">
        <v>8</v>
      </c>
      <c r="C56" s="2">
        <v>65</v>
      </c>
      <c r="D56" s="2" t="s">
        <v>91</v>
      </c>
      <c r="E56" s="10" t="s">
        <v>142</v>
      </c>
      <c r="F56" s="2" t="s">
        <v>157</v>
      </c>
      <c r="G56" s="10" t="s">
        <v>36</v>
      </c>
      <c r="H56" s="34">
        <v>1962</v>
      </c>
      <c r="I56" s="2"/>
      <c r="J56" s="2"/>
      <c r="K56" s="2"/>
      <c r="L56" s="2"/>
      <c r="M56" s="6">
        <f>+VSS!M59</f>
        <v>0</v>
      </c>
      <c r="N56" s="6">
        <f>+VSS!N59</f>
        <v>0</v>
      </c>
      <c r="O56" s="6">
        <f>+VSS!O59</f>
        <v>0</v>
      </c>
      <c r="P56" s="6">
        <f>+VSS!P59</f>
        <v>0</v>
      </c>
      <c r="Q56" s="6">
        <f>+VSS!Q59</f>
        <v>0</v>
      </c>
      <c r="R56" s="64">
        <f t="shared" si="30"/>
        <v>0</v>
      </c>
      <c r="S56" s="6">
        <f>+VSS!S59</f>
        <v>0</v>
      </c>
      <c r="T56" s="6">
        <f>+VSS!T59</f>
        <v>0</v>
      </c>
      <c r="U56" s="6">
        <f>+VSS!U59</f>
        <v>0</v>
      </c>
      <c r="V56" s="6">
        <f>+VSS!V59</f>
        <v>0</v>
      </c>
      <c r="W56" s="6">
        <f>+VSS!W59</f>
        <v>0</v>
      </c>
      <c r="X56" s="64">
        <f t="shared" si="31"/>
        <v>0</v>
      </c>
      <c r="Y56" s="6">
        <f>+VSS!Y59</f>
        <v>0</v>
      </c>
      <c r="Z56" s="6">
        <f>+VSS!Z59</f>
        <v>0</v>
      </c>
      <c r="AA56" s="6">
        <f>+VSS!AA59</f>
        <v>0</v>
      </c>
      <c r="AB56" s="6">
        <f>+VSS!AB59</f>
        <v>0</v>
      </c>
      <c r="AC56" s="6">
        <f>+VSS!AC59</f>
        <v>0</v>
      </c>
      <c r="AD56" s="64">
        <f t="shared" si="32"/>
        <v>0</v>
      </c>
      <c r="AE56" s="6">
        <f>+VSS!AE59</f>
        <v>0</v>
      </c>
      <c r="AF56" s="6">
        <f>+VSS!AF59</f>
        <v>0</v>
      </c>
      <c r="AG56" s="6">
        <f>+VSS!AG59</f>
        <v>0</v>
      </c>
      <c r="AH56" s="6">
        <f>+VSS!AH59</f>
        <v>0</v>
      </c>
      <c r="AI56" s="6">
        <f>+VSS!AI59</f>
        <v>0</v>
      </c>
      <c r="AJ56" s="64">
        <f t="shared" si="33"/>
        <v>0</v>
      </c>
      <c r="AK56" s="66">
        <f t="shared" si="34"/>
        <v>0</v>
      </c>
      <c r="AL56" s="64">
        <f t="shared" si="35"/>
        <v>52</v>
      </c>
      <c r="AM56" s="34">
        <v>0</v>
      </c>
      <c r="AN56" s="67"/>
      <c r="AO56" s="64">
        <f t="shared" si="36"/>
        <v>33</v>
      </c>
      <c r="AP56" s="68"/>
      <c r="AQ56" s="68"/>
      <c r="AR56" s="68"/>
      <c r="AS56" s="68"/>
      <c r="AT56" s="68"/>
      <c r="AU56" s="68"/>
      <c r="AV56" s="68"/>
      <c r="AW56" s="69">
        <v>0</v>
      </c>
      <c r="AX56" s="64">
        <f t="shared" si="37"/>
        <v>33</v>
      </c>
      <c r="AY56" s="70">
        <f>+AW56+AM56-AN56/100000</f>
        <v>0</v>
      </c>
      <c r="AZ56" s="71">
        <f t="shared" si="39"/>
        <v>33</v>
      </c>
      <c r="BA56" s="72">
        <f t="shared" si="40"/>
        <v>0</v>
      </c>
      <c r="BB56" s="71">
        <f t="shared" si="41"/>
        <v>9</v>
      </c>
      <c r="BC56" s="72">
        <f t="shared" si="42"/>
        <v>0</v>
      </c>
      <c r="BD56" s="71">
        <f t="shared" si="43"/>
        <v>22</v>
      </c>
      <c r="BE56" s="73">
        <f t="shared" si="44"/>
        <v>0</v>
      </c>
      <c r="BF56" s="71">
        <f t="shared" si="45"/>
        <v>4</v>
      </c>
      <c r="BG56" s="71">
        <f t="shared" si="46"/>
        <v>4</v>
      </c>
      <c r="BH56" s="74" t="str">
        <f t="shared" si="47"/>
        <v>4 s</v>
      </c>
      <c r="BI56" s="75">
        <f t="shared" si="48"/>
        <v>0</v>
      </c>
      <c r="BJ56" s="75">
        <v>124.00039989999999</v>
      </c>
      <c r="BK56" s="138">
        <f t="shared" si="49"/>
        <v>124.00039989999999</v>
      </c>
      <c r="BL56" s="71">
        <f t="shared" si="50"/>
        <v>53</v>
      </c>
      <c r="BM56" s="72">
        <f t="shared" si="51"/>
        <v>0</v>
      </c>
      <c r="BN56" s="71">
        <f t="shared" si="52"/>
        <v>10</v>
      </c>
      <c r="BO56" s="72">
        <f t="shared" si="53"/>
        <v>124.00039989999999</v>
      </c>
      <c r="BP56" s="76">
        <f t="shared" si="54"/>
        <v>35</v>
      </c>
      <c r="BQ56" s="68">
        <f t="shared" si="55"/>
        <v>0</v>
      </c>
      <c r="BR56" s="76">
        <f t="shared" si="56"/>
        <v>11</v>
      </c>
      <c r="BS56" s="71">
        <f t="shared" si="57"/>
        <v>35</v>
      </c>
      <c r="BT56" s="74" t="str">
        <f t="shared" si="58"/>
        <v>35 s</v>
      </c>
    </row>
    <row r="57" spans="1:72" ht="15.75">
      <c r="A57" s="200"/>
      <c r="B57" s="18">
        <v>9</v>
      </c>
      <c r="C57" s="2">
        <v>9</v>
      </c>
      <c r="D57" s="2" t="s">
        <v>52</v>
      </c>
      <c r="E57" s="10" t="s">
        <v>103</v>
      </c>
      <c r="F57" s="2" t="s">
        <v>148</v>
      </c>
      <c r="G57" s="10" t="s">
        <v>24</v>
      </c>
      <c r="H57" s="34">
        <v>1952</v>
      </c>
      <c r="I57" s="2"/>
      <c r="J57" s="2"/>
      <c r="K57" s="2"/>
      <c r="L57" s="2"/>
      <c r="M57" s="6">
        <f>+VSS!M12</f>
        <v>10</v>
      </c>
      <c r="N57" s="6">
        <f>+VSS!N12</f>
        <v>10</v>
      </c>
      <c r="O57" s="6">
        <f>+VSS!O12</f>
        <v>10</v>
      </c>
      <c r="P57" s="6">
        <f>+VSS!P12</f>
        <v>9</v>
      </c>
      <c r="Q57" s="6">
        <f>+VSS!Q12</f>
        <v>8</v>
      </c>
      <c r="R57" s="64">
        <f t="shared" si="30"/>
        <v>47</v>
      </c>
      <c r="S57" s="6">
        <f>+VSS!S12</f>
        <v>10</v>
      </c>
      <c r="T57" s="6">
        <f>+VSS!T12</f>
        <v>10</v>
      </c>
      <c r="U57" s="6">
        <f>+VSS!U12</f>
        <v>9</v>
      </c>
      <c r="V57" s="6">
        <f>+VSS!V12</f>
        <v>9</v>
      </c>
      <c r="W57" s="6">
        <f>+VSS!W12</f>
        <v>9</v>
      </c>
      <c r="X57" s="64">
        <f t="shared" si="31"/>
        <v>47</v>
      </c>
      <c r="Y57" s="6">
        <f>+VSS!Y12</f>
        <v>10</v>
      </c>
      <c r="Z57" s="6">
        <f>+VSS!Z12</f>
        <v>10</v>
      </c>
      <c r="AA57" s="6">
        <f>+VSS!AA12</f>
        <v>10</v>
      </c>
      <c r="AB57" s="6">
        <f>+VSS!AB12</f>
        <v>9</v>
      </c>
      <c r="AC57" s="6">
        <f>+VSS!AC12</f>
        <v>9</v>
      </c>
      <c r="AD57" s="64">
        <f t="shared" si="32"/>
        <v>48</v>
      </c>
      <c r="AE57" s="6">
        <f>+VSS!AE12</f>
        <v>50</v>
      </c>
      <c r="AF57" s="6">
        <f>+VSS!AF12</f>
        <v>0</v>
      </c>
      <c r="AG57" s="6">
        <f>+VSS!AG12</f>
        <v>0</v>
      </c>
      <c r="AH57" s="6">
        <f>+VSS!AH12</f>
        <v>0</v>
      </c>
      <c r="AI57" s="6">
        <f>+VSS!AI12</f>
        <v>0</v>
      </c>
      <c r="AJ57" s="64">
        <f t="shared" si="33"/>
        <v>50</v>
      </c>
      <c r="AK57" s="66">
        <f t="shared" si="34"/>
        <v>192.0005317</v>
      </c>
      <c r="AL57" s="64">
        <f t="shared" si="35"/>
        <v>8</v>
      </c>
      <c r="AM57" s="34">
        <v>18</v>
      </c>
      <c r="AN57" s="67">
        <v>1</v>
      </c>
      <c r="AO57" s="64">
        <f t="shared" si="36"/>
        <v>16</v>
      </c>
      <c r="AP57" s="68"/>
      <c r="AQ57" s="68"/>
      <c r="AR57" s="68"/>
      <c r="AS57" s="68"/>
      <c r="AT57" s="68"/>
      <c r="AU57" s="68"/>
      <c r="AV57" s="68"/>
      <c r="AW57" s="69">
        <v>11</v>
      </c>
      <c r="AX57" s="64">
        <f t="shared" si="37"/>
        <v>23</v>
      </c>
      <c r="AY57" s="70">
        <f>+AW57+AM57-AN57/100000+AM57*0.0001</f>
        <v>29.00179</v>
      </c>
      <c r="AZ57" s="71">
        <f t="shared" si="39"/>
        <v>17</v>
      </c>
      <c r="BA57" s="72">
        <f t="shared" si="40"/>
        <v>0</v>
      </c>
      <c r="BB57" s="71">
        <f t="shared" si="41"/>
        <v>9</v>
      </c>
      <c r="BC57" s="72">
        <f t="shared" si="42"/>
        <v>0</v>
      </c>
      <c r="BD57" s="71">
        <f t="shared" si="43"/>
        <v>22</v>
      </c>
      <c r="BE57" s="73">
        <f t="shared" si="44"/>
        <v>29.00179</v>
      </c>
      <c r="BF57" s="71">
        <f t="shared" si="45"/>
        <v>1</v>
      </c>
      <c r="BG57" s="71">
        <f t="shared" si="46"/>
        <v>1</v>
      </c>
      <c r="BH57" s="74" t="str">
        <f t="shared" si="47"/>
        <v>1 v</v>
      </c>
      <c r="BI57" s="77">
        <f t="shared" si="48"/>
        <v>116.00716</v>
      </c>
      <c r="BJ57" s="75">
        <v>0</v>
      </c>
      <c r="BK57" s="138">
        <f t="shared" si="49"/>
        <v>116.00716</v>
      </c>
      <c r="BL57" s="71">
        <f t="shared" si="50"/>
        <v>54</v>
      </c>
      <c r="BM57" s="72">
        <f t="shared" si="51"/>
        <v>0</v>
      </c>
      <c r="BN57" s="71">
        <f t="shared" si="52"/>
        <v>10</v>
      </c>
      <c r="BO57" s="72">
        <f t="shared" si="53"/>
        <v>0</v>
      </c>
      <c r="BP57" s="76">
        <f t="shared" si="54"/>
        <v>38</v>
      </c>
      <c r="BQ57" s="68">
        <f t="shared" si="55"/>
        <v>116.00716</v>
      </c>
      <c r="BR57" s="76">
        <f t="shared" si="56"/>
        <v>10</v>
      </c>
      <c r="BS57" s="71">
        <f t="shared" si="57"/>
        <v>10</v>
      </c>
      <c r="BT57" s="74" t="str">
        <f t="shared" si="58"/>
        <v>10 v</v>
      </c>
    </row>
    <row r="58" spans="1:72" ht="15.75">
      <c r="A58" s="200"/>
      <c r="B58" s="17">
        <v>10</v>
      </c>
      <c r="C58" s="2">
        <v>66</v>
      </c>
      <c r="D58" s="2" t="s">
        <v>92</v>
      </c>
      <c r="E58" s="10" t="s">
        <v>162</v>
      </c>
      <c r="F58" s="2" t="s">
        <v>163</v>
      </c>
      <c r="G58" s="10" t="s">
        <v>36</v>
      </c>
      <c r="H58" s="34">
        <v>1987</v>
      </c>
      <c r="I58" s="2"/>
      <c r="J58" s="2"/>
      <c r="K58" s="2"/>
      <c r="L58" s="2"/>
      <c r="M58" s="6">
        <f>+VSS!M60</f>
        <v>0</v>
      </c>
      <c r="N58" s="6">
        <f>+VSS!N60</f>
        <v>0</v>
      </c>
      <c r="O58" s="6">
        <f>+VSS!O60</f>
        <v>0</v>
      </c>
      <c r="P58" s="6">
        <f>+VSS!P60</f>
        <v>0</v>
      </c>
      <c r="Q58" s="6">
        <f>+VSS!Q60</f>
        <v>0</v>
      </c>
      <c r="R58" s="64">
        <f t="shared" si="30"/>
        <v>0</v>
      </c>
      <c r="S58" s="6">
        <f>+VSS!S60</f>
        <v>0</v>
      </c>
      <c r="T58" s="6">
        <f>+VSS!T60</f>
        <v>0</v>
      </c>
      <c r="U58" s="6">
        <f>+VSS!U60</f>
        <v>0</v>
      </c>
      <c r="V58" s="6">
        <f>+VSS!V60</f>
        <v>0</v>
      </c>
      <c r="W58" s="6">
        <f>+VSS!W60</f>
        <v>0</v>
      </c>
      <c r="X58" s="64">
        <f t="shared" si="31"/>
        <v>0</v>
      </c>
      <c r="Y58" s="6">
        <f>+VSS!Y60</f>
        <v>0</v>
      </c>
      <c r="Z58" s="6">
        <f>+VSS!Z60</f>
        <v>0</v>
      </c>
      <c r="AA58" s="6">
        <f>+VSS!AA60</f>
        <v>0</v>
      </c>
      <c r="AB58" s="6">
        <f>+VSS!AB60</f>
        <v>0</v>
      </c>
      <c r="AC58" s="6">
        <f>+VSS!AC60</f>
        <v>0</v>
      </c>
      <c r="AD58" s="64">
        <f t="shared" si="32"/>
        <v>0</v>
      </c>
      <c r="AE58" s="6">
        <f>+VSS!AE60</f>
        <v>0</v>
      </c>
      <c r="AF58" s="6">
        <f>+VSS!AF60</f>
        <v>0</v>
      </c>
      <c r="AG58" s="6">
        <f>+VSS!AG60</f>
        <v>0</v>
      </c>
      <c r="AH58" s="6">
        <f>+VSS!AH60</f>
        <v>0</v>
      </c>
      <c r="AI58" s="6">
        <f>+VSS!AI60</f>
        <v>0</v>
      </c>
      <c r="AJ58" s="64">
        <f t="shared" si="33"/>
        <v>0</v>
      </c>
      <c r="AK58" s="66">
        <f t="shared" si="34"/>
        <v>0</v>
      </c>
      <c r="AL58" s="64">
        <f t="shared" si="35"/>
        <v>52</v>
      </c>
      <c r="AM58" s="34">
        <v>15</v>
      </c>
      <c r="AN58" s="67">
        <v>2</v>
      </c>
      <c r="AO58" s="64">
        <f t="shared" si="36"/>
        <v>22</v>
      </c>
      <c r="AP58" s="68"/>
      <c r="AQ58" s="68"/>
      <c r="AR58" s="68"/>
      <c r="AS58" s="68"/>
      <c r="AT58" s="68"/>
      <c r="AU58" s="68"/>
      <c r="AV58" s="68"/>
      <c r="AW58" s="69">
        <v>14</v>
      </c>
      <c r="AX58" s="64">
        <f t="shared" si="37"/>
        <v>16</v>
      </c>
      <c r="AY58" s="70">
        <f>+AW58+AM58-AN58/100000+AM58*0.0001</f>
        <v>29.00148</v>
      </c>
      <c r="AZ58" s="71">
        <f t="shared" si="39"/>
        <v>19</v>
      </c>
      <c r="BA58" s="72">
        <f t="shared" si="40"/>
        <v>0</v>
      </c>
      <c r="BB58" s="71">
        <f t="shared" si="41"/>
        <v>9</v>
      </c>
      <c r="BC58" s="72">
        <f t="shared" si="42"/>
        <v>29.00148</v>
      </c>
      <c r="BD58" s="71">
        <f t="shared" si="43"/>
        <v>13</v>
      </c>
      <c r="BE58" s="73">
        <f t="shared" si="44"/>
        <v>0</v>
      </c>
      <c r="BF58" s="71">
        <f t="shared" si="45"/>
        <v>4</v>
      </c>
      <c r="BG58" s="71">
        <f t="shared" si="46"/>
        <v>13</v>
      </c>
      <c r="BH58" s="74" t="str">
        <f t="shared" si="47"/>
        <v>13 s</v>
      </c>
      <c r="BI58" s="75">
        <f t="shared" si="48"/>
        <v>116.00592</v>
      </c>
      <c r="BJ58" s="75">
        <v>0</v>
      </c>
      <c r="BK58" s="138">
        <f t="shared" si="49"/>
        <v>116.00592</v>
      </c>
      <c r="BL58" s="71">
        <f t="shared" si="50"/>
        <v>55</v>
      </c>
      <c r="BM58" s="72">
        <f t="shared" si="51"/>
        <v>0</v>
      </c>
      <c r="BN58" s="71">
        <f t="shared" si="52"/>
        <v>10</v>
      </c>
      <c r="BO58" s="72">
        <f t="shared" si="53"/>
        <v>116.00592</v>
      </c>
      <c r="BP58" s="76">
        <f t="shared" si="54"/>
        <v>36</v>
      </c>
      <c r="BQ58" s="68">
        <f t="shared" si="55"/>
        <v>0</v>
      </c>
      <c r="BR58" s="76">
        <f t="shared" si="56"/>
        <v>11</v>
      </c>
      <c r="BS58" s="71">
        <f t="shared" si="57"/>
        <v>36</v>
      </c>
      <c r="BT58" s="74" t="str">
        <f t="shared" si="58"/>
        <v>36 s</v>
      </c>
    </row>
    <row r="59" spans="1:72" ht="15.75">
      <c r="A59" s="201"/>
      <c r="B59" s="17">
        <v>11</v>
      </c>
      <c r="C59" s="2">
        <v>67</v>
      </c>
      <c r="D59" s="2" t="s">
        <v>164</v>
      </c>
      <c r="E59" s="10" t="s">
        <v>162</v>
      </c>
      <c r="F59" s="2" t="s">
        <v>163</v>
      </c>
      <c r="G59" s="10" t="s">
        <v>36</v>
      </c>
      <c r="H59" s="34">
        <v>1981</v>
      </c>
      <c r="I59" s="2"/>
      <c r="J59" s="2"/>
      <c r="K59" s="2"/>
      <c r="L59" s="2"/>
      <c r="M59" s="6">
        <f>+VSS!M61</f>
        <v>0</v>
      </c>
      <c r="N59" s="6">
        <f>+VSS!N61</f>
        <v>0</v>
      </c>
      <c r="O59" s="6">
        <f>+VSS!O61</f>
        <v>0</v>
      </c>
      <c r="P59" s="6">
        <f>+VSS!P61</f>
        <v>0</v>
      </c>
      <c r="Q59" s="6">
        <f>+VSS!Q61</f>
        <v>0</v>
      </c>
      <c r="R59" s="64">
        <f t="shared" si="30"/>
        <v>0</v>
      </c>
      <c r="S59" s="6">
        <f>+VSS!S61</f>
        <v>0</v>
      </c>
      <c r="T59" s="6">
        <f>+VSS!T61</f>
        <v>0</v>
      </c>
      <c r="U59" s="6">
        <f>+VSS!U61</f>
        <v>0</v>
      </c>
      <c r="V59" s="6">
        <f>+VSS!V61</f>
        <v>0</v>
      </c>
      <c r="W59" s="6">
        <f>+VSS!W61</f>
        <v>0</v>
      </c>
      <c r="X59" s="64">
        <f t="shared" si="31"/>
        <v>0</v>
      </c>
      <c r="Y59" s="6">
        <f>+VSS!Y61</f>
        <v>0</v>
      </c>
      <c r="Z59" s="6">
        <f>+VSS!Z61</f>
        <v>0</v>
      </c>
      <c r="AA59" s="6">
        <f>+VSS!AA61</f>
        <v>0</v>
      </c>
      <c r="AB59" s="6">
        <f>+VSS!AB61</f>
        <v>0</v>
      </c>
      <c r="AC59" s="6">
        <f>+VSS!AC61</f>
        <v>0</v>
      </c>
      <c r="AD59" s="64">
        <f t="shared" si="32"/>
        <v>0</v>
      </c>
      <c r="AE59" s="6">
        <f>+VSS!AE61</f>
        <v>0</v>
      </c>
      <c r="AF59" s="6">
        <f>+VSS!AF61</f>
        <v>0</v>
      </c>
      <c r="AG59" s="6">
        <f>+VSS!AG61</f>
        <v>0</v>
      </c>
      <c r="AH59" s="6">
        <f>+VSS!AH61</f>
        <v>0</v>
      </c>
      <c r="AI59" s="6">
        <f>+VSS!AI61</f>
        <v>0</v>
      </c>
      <c r="AJ59" s="64">
        <f t="shared" si="33"/>
        <v>0</v>
      </c>
      <c r="AK59" s="66">
        <f t="shared" si="34"/>
        <v>0</v>
      </c>
      <c r="AL59" s="64">
        <f t="shared" si="35"/>
        <v>52</v>
      </c>
      <c r="AM59" s="34">
        <v>12</v>
      </c>
      <c r="AN59" s="67">
        <v>1</v>
      </c>
      <c r="AO59" s="64">
        <f t="shared" si="36"/>
        <v>26</v>
      </c>
      <c r="AP59" s="68"/>
      <c r="AQ59" s="68"/>
      <c r="AR59" s="68"/>
      <c r="AS59" s="68"/>
      <c r="AT59" s="68"/>
      <c r="AU59" s="68"/>
      <c r="AV59" s="68"/>
      <c r="AW59" s="69">
        <v>5</v>
      </c>
      <c r="AX59" s="64">
        <f t="shared" si="37"/>
        <v>31</v>
      </c>
      <c r="AY59" s="70">
        <f>+AW59+AM59-AN59/100000+AM59*0.0001</f>
        <v>17.00119</v>
      </c>
      <c r="AZ59" s="71">
        <f t="shared" si="39"/>
        <v>31</v>
      </c>
      <c r="BA59" s="72">
        <f t="shared" si="40"/>
        <v>0</v>
      </c>
      <c r="BB59" s="71">
        <f t="shared" si="41"/>
        <v>9</v>
      </c>
      <c r="BC59" s="72">
        <f t="shared" si="42"/>
        <v>17.00119</v>
      </c>
      <c r="BD59" s="71">
        <f t="shared" si="43"/>
        <v>20</v>
      </c>
      <c r="BE59" s="73">
        <f t="shared" si="44"/>
        <v>0</v>
      </c>
      <c r="BF59" s="71">
        <f t="shared" si="45"/>
        <v>4</v>
      </c>
      <c r="BG59" s="71">
        <f t="shared" si="46"/>
        <v>20</v>
      </c>
      <c r="BH59" s="74" t="str">
        <f t="shared" si="47"/>
        <v>20 s</v>
      </c>
      <c r="BI59" s="75">
        <f t="shared" si="48"/>
        <v>68.00476</v>
      </c>
      <c r="BJ59" s="75">
        <v>0</v>
      </c>
      <c r="BK59" s="138">
        <f t="shared" si="49"/>
        <v>68.00476</v>
      </c>
      <c r="BL59" s="71">
        <f t="shared" si="50"/>
        <v>56</v>
      </c>
      <c r="BM59" s="72">
        <f t="shared" si="51"/>
        <v>0</v>
      </c>
      <c r="BN59" s="71">
        <f t="shared" si="52"/>
        <v>10</v>
      </c>
      <c r="BO59" s="72">
        <f t="shared" si="53"/>
        <v>68.00476</v>
      </c>
      <c r="BP59" s="76">
        <f t="shared" si="54"/>
        <v>37</v>
      </c>
      <c r="BQ59" s="68">
        <f t="shared" si="55"/>
        <v>0</v>
      </c>
      <c r="BR59" s="76">
        <f t="shared" si="56"/>
        <v>11</v>
      </c>
      <c r="BS59" s="71">
        <f t="shared" si="57"/>
        <v>37</v>
      </c>
      <c r="BT59" s="74" t="str">
        <f t="shared" si="58"/>
        <v>37 s</v>
      </c>
    </row>
    <row r="60" spans="1:72" ht="15.75">
      <c r="A60" s="26"/>
      <c r="B60" s="18">
        <v>6</v>
      </c>
      <c r="C60" s="2">
        <v>1</v>
      </c>
      <c r="D60" s="2" t="s">
        <v>44</v>
      </c>
      <c r="E60" s="10" t="s">
        <v>97</v>
      </c>
      <c r="F60" s="2" t="s">
        <v>148</v>
      </c>
      <c r="G60" s="10" t="s">
        <v>24</v>
      </c>
      <c r="H60" s="34">
        <v>0</v>
      </c>
      <c r="I60" s="2"/>
      <c r="J60" s="2"/>
      <c r="K60" s="2"/>
      <c r="L60" s="2"/>
      <c r="M60" s="6">
        <f>+VSS!M4</f>
        <v>10</v>
      </c>
      <c r="N60" s="6">
        <f>+VSS!N4</f>
        <v>10</v>
      </c>
      <c r="O60" s="6">
        <f>+VSS!O4</f>
        <v>10</v>
      </c>
      <c r="P60" s="6">
        <f>+VSS!P4</f>
        <v>10</v>
      </c>
      <c r="Q60" s="6">
        <f>+VSS!Q4</f>
        <v>9</v>
      </c>
      <c r="R60" s="64">
        <f t="shared" si="30"/>
        <v>49</v>
      </c>
      <c r="S60" s="6">
        <f>+VSS!S4</f>
        <v>10</v>
      </c>
      <c r="T60" s="6">
        <f>+VSS!T4</f>
        <v>10</v>
      </c>
      <c r="U60" s="6">
        <f>+VSS!U4</f>
        <v>10</v>
      </c>
      <c r="V60" s="6">
        <f>+VSS!V4</f>
        <v>10</v>
      </c>
      <c r="W60" s="6">
        <f>+VSS!W4</f>
        <v>10</v>
      </c>
      <c r="X60" s="64">
        <f t="shared" si="31"/>
        <v>50</v>
      </c>
      <c r="Y60" s="6">
        <f>+VSS!Y4</f>
        <v>10</v>
      </c>
      <c r="Z60" s="6">
        <f>+VSS!Z4</f>
        <v>10</v>
      </c>
      <c r="AA60" s="6">
        <f>+VSS!AA4</f>
        <v>10</v>
      </c>
      <c r="AB60" s="6">
        <f>+VSS!AB4</f>
        <v>10</v>
      </c>
      <c r="AC60" s="6">
        <f>+VSS!AC4</f>
        <v>10</v>
      </c>
      <c r="AD60" s="64">
        <f t="shared" si="32"/>
        <v>50</v>
      </c>
      <c r="AE60" s="6">
        <f>+VSS!AE4</f>
        <v>10</v>
      </c>
      <c r="AF60" s="6">
        <f>+VSS!AF4</f>
        <v>10</v>
      </c>
      <c r="AG60" s="6">
        <f>+VSS!AG4</f>
        <v>10</v>
      </c>
      <c r="AH60" s="6">
        <f>+VSS!AH4</f>
        <v>10</v>
      </c>
      <c r="AI60" s="6">
        <f>+VSS!AI4</f>
        <v>9</v>
      </c>
      <c r="AJ60" s="64">
        <f t="shared" si="33"/>
        <v>49</v>
      </c>
      <c r="AK60" s="66">
        <f t="shared" si="34"/>
        <v>198.0005549</v>
      </c>
      <c r="AL60" s="64">
        <f t="shared" si="35"/>
        <v>1</v>
      </c>
      <c r="AM60" s="34">
        <v>0</v>
      </c>
      <c r="AN60" s="67"/>
      <c r="AO60" s="64">
        <f t="shared" si="36"/>
        <v>33</v>
      </c>
      <c r="AP60" s="68">
        <f>+IF(G60=AP59,AK60,0)</f>
        <v>0</v>
      </c>
      <c r="AQ60" s="68"/>
      <c r="AR60" s="68">
        <f>+IF(G60=AR59,AK60,0)</f>
        <v>0</v>
      </c>
      <c r="AS60" s="68"/>
      <c r="AT60" s="68">
        <f>+IF(G60=AT59,AK60,0)</f>
        <v>0</v>
      </c>
      <c r="AU60" s="68"/>
      <c r="AV60" s="68">
        <f>+MAX(AU60,AS60,AQ60)</f>
        <v>0</v>
      </c>
      <c r="AW60" s="69"/>
      <c r="AX60" s="64">
        <f t="shared" si="37"/>
        <v>33</v>
      </c>
      <c r="AY60" s="70">
        <f aca="true" t="shared" si="59" ref="AY60:AY78">+AW60+AM60-AN60/100000</f>
        <v>0</v>
      </c>
      <c r="AZ60" s="71">
        <f t="shared" si="39"/>
        <v>33</v>
      </c>
      <c r="BA60" s="72">
        <f t="shared" si="40"/>
        <v>0</v>
      </c>
      <c r="BB60" s="71">
        <f t="shared" si="41"/>
        <v>9</v>
      </c>
      <c r="BC60" s="72">
        <f t="shared" si="42"/>
        <v>0</v>
      </c>
      <c r="BD60" s="71">
        <f t="shared" si="43"/>
        <v>22</v>
      </c>
      <c r="BE60" s="73">
        <f t="shared" si="44"/>
        <v>0</v>
      </c>
      <c r="BF60" s="71">
        <f t="shared" si="45"/>
        <v>4</v>
      </c>
      <c r="BG60" s="71">
        <f t="shared" si="46"/>
        <v>4</v>
      </c>
      <c r="BH60" s="74" t="str">
        <f t="shared" si="47"/>
        <v>4 v</v>
      </c>
      <c r="BI60" s="75">
        <f t="shared" si="48"/>
        <v>0</v>
      </c>
      <c r="BJ60" s="75">
        <v>0</v>
      </c>
      <c r="BK60" s="138">
        <f t="shared" si="49"/>
        <v>0</v>
      </c>
      <c r="BL60" s="71">
        <f t="shared" si="50"/>
        <v>57</v>
      </c>
      <c r="BM60" s="72">
        <f t="shared" si="51"/>
        <v>0</v>
      </c>
      <c r="BN60" s="71">
        <f t="shared" si="52"/>
        <v>10</v>
      </c>
      <c r="BO60" s="72">
        <f t="shared" si="53"/>
        <v>0</v>
      </c>
      <c r="BP60" s="76">
        <f t="shared" si="54"/>
        <v>38</v>
      </c>
      <c r="BQ60" s="68">
        <f t="shared" si="55"/>
        <v>0</v>
      </c>
      <c r="BR60" s="76">
        <f t="shared" si="56"/>
        <v>11</v>
      </c>
      <c r="BS60" s="71">
        <f t="shared" si="57"/>
        <v>11</v>
      </c>
      <c r="BT60" s="74" t="str">
        <f t="shared" si="58"/>
        <v>11 v</v>
      </c>
    </row>
    <row r="61" spans="1:72" ht="15.75">
      <c r="A61" s="200">
        <f>+A56+1/48</f>
        <v>0.548611111111111</v>
      </c>
      <c r="B61" s="19">
        <v>8</v>
      </c>
      <c r="C61" s="2">
        <v>26</v>
      </c>
      <c r="D61" s="2" t="s">
        <v>66</v>
      </c>
      <c r="E61" s="10" t="s">
        <v>116</v>
      </c>
      <c r="F61" s="2" t="s">
        <v>153</v>
      </c>
      <c r="G61" s="10" t="s">
        <v>24</v>
      </c>
      <c r="H61" s="34">
        <v>0</v>
      </c>
      <c r="I61" s="2"/>
      <c r="J61" s="2"/>
      <c r="K61" s="2"/>
      <c r="L61" s="2"/>
      <c r="M61" s="6">
        <f>+VSS!M26</f>
        <v>10</v>
      </c>
      <c r="N61" s="6">
        <f>+VSS!N26</f>
        <v>10</v>
      </c>
      <c r="O61" s="6">
        <f>+VSS!O26</f>
        <v>8</v>
      </c>
      <c r="P61" s="6">
        <f>+VSS!P26</f>
        <v>8</v>
      </c>
      <c r="Q61" s="6">
        <f>+VSS!Q26</f>
        <v>0</v>
      </c>
      <c r="R61" s="64">
        <f t="shared" si="30"/>
        <v>36</v>
      </c>
      <c r="S61" s="6">
        <f>+VSS!S26</f>
        <v>10</v>
      </c>
      <c r="T61" s="6">
        <f>+VSS!T26</f>
        <v>10</v>
      </c>
      <c r="U61" s="6">
        <f>+VSS!U26</f>
        <v>10</v>
      </c>
      <c r="V61" s="6">
        <f>+VSS!V26</f>
        <v>10</v>
      </c>
      <c r="W61" s="6">
        <f>+VSS!W26</f>
        <v>8</v>
      </c>
      <c r="X61" s="64">
        <f t="shared" si="31"/>
        <v>48</v>
      </c>
      <c r="Y61" s="6">
        <f>+VSS!Y26</f>
        <v>10</v>
      </c>
      <c r="Z61" s="6">
        <f>+VSS!Z26</f>
        <v>10</v>
      </c>
      <c r="AA61" s="6">
        <f>+VSS!AA26</f>
        <v>10</v>
      </c>
      <c r="AB61" s="6">
        <f>+VSS!AB26</f>
        <v>9</v>
      </c>
      <c r="AC61" s="6">
        <f>+VSS!AC26</f>
        <v>9</v>
      </c>
      <c r="AD61" s="64">
        <f t="shared" si="32"/>
        <v>48</v>
      </c>
      <c r="AE61" s="6">
        <f>+VSS!AE26</f>
        <v>10</v>
      </c>
      <c r="AF61" s="6">
        <f>+VSS!AF26</f>
        <v>10</v>
      </c>
      <c r="AG61" s="6">
        <f>+VSS!AG26</f>
        <v>10</v>
      </c>
      <c r="AH61" s="6">
        <f>+VSS!AH26</f>
        <v>9</v>
      </c>
      <c r="AI61" s="6">
        <f>+VSS!AI26</f>
        <v>9</v>
      </c>
      <c r="AJ61" s="64">
        <f t="shared" si="33"/>
        <v>48</v>
      </c>
      <c r="AK61" s="66">
        <f t="shared" si="34"/>
        <v>180.0005316</v>
      </c>
      <c r="AL61" s="64">
        <f t="shared" si="35"/>
        <v>23</v>
      </c>
      <c r="AM61" s="34">
        <v>0</v>
      </c>
      <c r="AN61" s="67"/>
      <c r="AO61" s="64">
        <f t="shared" si="36"/>
        <v>33</v>
      </c>
      <c r="AP61" s="68"/>
      <c r="AQ61" s="68"/>
      <c r="AR61" s="68"/>
      <c r="AS61" s="68"/>
      <c r="AT61" s="68"/>
      <c r="AU61" s="68"/>
      <c r="AV61" s="68"/>
      <c r="AW61" s="69">
        <v>0</v>
      </c>
      <c r="AX61" s="64">
        <f t="shared" si="37"/>
        <v>33</v>
      </c>
      <c r="AY61" s="70">
        <f t="shared" si="59"/>
        <v>0</v>
      </c>
      <c r="AZ61" s="71">
        <f t="shared" si="39"/>
        <v>33</v>
      </c>
      <c r="BA61" s="72">
        <f t="shared" si="40"/>
        <v>0</v>
      </c>
      <c r="BB61" s="71">
        <f t="shared" si="41"/>
        <v>9</v>
      </c>
      <c r="BC61" s="72">
        <f t="shared" si="42"/>
        <v>0</v>
      </c>
      <c r="BD61" s="71">
        <f t="shared" si="43"/>
        <v>22</v>
      </c>
      <c r="BE61" s="73">
        <f t="shared" si="44"/>
        <v>0</v>
      </c>
      <c r="BF61" s="71">
        <f t="shared" si="45"/>
        <v>4</v>
      </c>
      <c r="BG61" s="71">
        <f t="shared" si="46"/>
        <v>4</v>
      </c>
      <c r="BH61" s="74" t="str">
        <f t="shared" si="47"/>
        <v>4 v</v>
      </c>
      <c r="BI61" s="75">
        <f t="shared" si="48"/>
        <v>0</v>
      </c>
      <c r="BJ61" s="75">
        <v>0</v>
      </c>
      <c r="BK61" s="138">
        <f t="shared" si="49"/>
        <v>0</v>
      </c>
      <c r="BL61" s="71">
        <f t="shared" si="50"/>
        <v>57</v>
      </c>
      <c r="BM61" s="72">
        <f t="shared" si="51"/>
        <v>0</v>
      </c>
      <c r="BN61" s="71">
        <f t="shared" si="52"/>
        <v>10</v>
      </c>
      <c r="BO61" s="72">
        <f t="shared" si="53"/>
        <v>0</v>
      </c>
      <c r="BP61" s="76">
        <f t="shared" si="54"/>
        <v>38</v>
      </c>
      <c r="BQ61" s="68">
        <f t="shared" si="55"/>
        <v>0</v>
      </c>
      <c r="BR61" s="76">
        <f t="shared" si="56"/>
        <v>11</v>
      </c>
      <c r="BS61" s="71">
        <f t="shared" si="57"/>
        <v>11</v>
      </c>
      <c r="BT61" s="74" t="str">
        <f t="shared" si="58"/>
        <v>11 v</v>
      </c>
    </row>
    <row r="62" spans="1:72" ht="15.75">
      <c r="A62" s="200"/>
      <c r="B62" s="19"/>
      <c r="C62" s="2">
        <v>35</v>
      </c>
      <c r="D62" s="2" t="s">
        <v>74</v>
      </c>
      <c r="E62" s="10" t="s">
        <v>99</v>
      </c>
      <c r="F62" s="2" t="s">
        <v>144</v>
      </c>
      <c r="G62" s="10" t="s">
        <v>36</v>
      </c>
      <c r="H62" s="34">
        <v>1971</v>
      </c>
      <c r="I62" s="2"/>
      <c r="J62" s="2"/>
      <c r="K62" s="2"/>
      <c r="L62" s="2"/>
      <c r="M62" s="6">
        <f>+VSS!M35</f>
        <v>10</v>
      </c>
      <c r="N62" s="6">
        <f>+VSS!N35</f>
        <v>10</v>
      </c>
      <c r="O62" s="6">
        <f>+VSS!O35</f>
        <v>9</v>
      </c>
      <c r="P62" s="6">
        <f>+VSS!P35</f>
        <v>9</v>
      </c>
      <c r="Q62" s="6">
        <f>+VSS!Q35</f>
        <v>8</v>
      </c>
      <c r="R62" s="64">
        <f t="shared" si="30"/>
        <v>46</v>
      </c>
      <c r="S62" s="6">
        <f>+VSS!S35</f>
        <v>9</v>
      </c>
      <c r="T62" s="6">
        <f>+VSS!T35</f>
        <v>9</v>
      </c>
      <c r="U62" s="6">
        <f>+VSS!U35</f>
        <v>8</v>
      </c>
      <c r="V62" s="6">
        <f>+VSS!V35</f>
        <v>8</v>
      </c>
      <c r="W62" s="6">
        <f>+VSS!W35</f>
        <v>3</v>
      </c>
      <c r="X62" s="64">
        <f t="shared" si="31"/>
        <v>37</v>
      </c>
      <c r="Y62" s="6">
        <f>+VSS!Y35</f>
        <v>10</v>
      </c>
      <c r="Z62" s="6">
        <f>+VSS!Z35</f>
        <v>10</v>
      </c>
      <c r="AA62" s="6">
        <f>+VSS!AA35</f>
        <v>10</v>
      </c>
      <c r="AB62" s="6">
        <f>+VSS!AB35</f>
        <v>9</v>
      </c>
      <c r="AC62" s="6">
        <f>+VSS!AC35</f>
        <v>8</v>
      </c>
      <c r="AD62" s="64">
        <f t="shared" si="32"/>
        <v>47</v>
      </c>
      <c r="AE62" s="6">
        <f>+VSS!AE35</f>
        <v>10</v>
      </c>
      <c r="AF62" s="6">
        <f>+VSS!AF35</f>
        <v>10</v>
      </c>
      <c r="AG62" s="6">
        <f>+VSS!AG35</f>
        <v>9</v>
      </c>
      <c r="AH62" s="6">
        <f>+VSS!AH35</f>
        <v>8</v>
      </c>
      <c r="AI62" s="6">
        <f>+VSS!AI35</f>
        <v>3</v>
      </c>
      <c r="AJ62" s="64">
        <f t="shared" si="33"/>
        <v>40</v>
      </c>
      <c r="AK62" s="66">
        <f t="shared" si="34"/>
        <v>170.0005116</v>
      </c>
      <c r="AL62" s="64">
        <f t="shared" si="35"/>
        <v>32</v>
      </c>
      <c r="AM62" s="34">
        <v>0</v>
      </c>
      <c r="AN62" s="67"/>
      <c r="AO62" s="64">
        <f t="shared" si="36"/>
        <v>33</v>
      </c>
      <c r="AP62" s="68"/>
      <c r="AQ62" s="68"/>
      <c r="AR62" s="68"/>
      <c r="AS62" s="68"/>
      <c r="AT62" s="68"/>
      <c r="AU62" s="68"/>
      <c r="AV62" s="68"/>
      <c r="AW62" s="69">
        <v>0</v>
      </c>
      <c r="AX62" s="64">
        <f t="shared" si="37"/>
        <v>33</v>
      </c>
      <c r="AY62" s="70">
        <f t="shared" si="59"/>
        <v>0</v>
      </c>
      <c r="AZ62" s="71">
        <f t="shared" si="39"/>
        <v>33</v>
      </c>
      <c r="BA62" s="72">
        <f t="shared" si="40"/>
        <v>0</v>
      </c>
      <c r="BB62" s="71">
        <f t="shared" si="41"/>
        <v>9</v>
      </c>
      <c r="BC62" s="72">
        <f t="shared" si="42"/>
        <v>0</v>
      </c>
      <c r="BD62" s="71">
        <f t="shared" si="43"/>
        <v>22</v>
      </c>
      <c r="BE62" s="73">
        <f t="shared" si="44"/>
        <v>0</v>
      </c>
      <c r="BF62" s="71">
        <f t="shared" si="45"/>
        <v>4</v>
      </c>
      <c r="BG62" s="71">
        <f t="shared" si="46"/>
        <v>4</v>
      </c>
      <c r="BH62" s="74" t="str">
        <f t="shared" si="47"/>
        <v>4 s</v>
      </c>
      <c r="BI62" s="75">
        <f t="shared" si="48"/>
        <v>0</v>
      </c>
      <c r="BJ62" s="75">
        <v>0</v>
      </c>
      <c r="BK62" s="138">
        <f t="shared" si="49"/>
        <v>0</v>
      </c>
      <c r="BL62" s="71">
        <f t="shared" si="50"/>
        <v>57</v>
      </c>
      <c r="BM62" s="72">
        <f t="shared" si="51"/>
        <v>0</v>
      </c>
      <c r="BN62" s="71">
        <f t="shared" si="52"/>
        <v>10</v>
      </c>
      <c r="BO62" s="72">
        <f t="shared" si="53"/>
        <v>0</v>
      </c>
      <c r="BP62" s="76">
        <f t="shared" si="54"/>
        <v>38</v>
      </c>
      <c r="BQ62" s="68">
        <f t="shared" si="55"/>
        <v>0</v>
      </c>
      <c r="BR62" s="76">
        <f t="shared" si="56"/>
        <v>11</v>
      </c>
      <c r="BS62" s="71">
        <f t="shared" si="57"/>
        <v>11</v>
      </c>
      <c r="BT62" s="74" t="str">
        <f t="shared" si="58"/>
        <v>11 s</v>
      </c>
    </row>
    <row r="63" spans="1:72" ht="15.75">
      <c r="A63" s="200"/>
      <c r="B63" s="19"/>
      <c r="C63" s="2">
        <v>61</v>
      </c>
      <c r="D63" s="2" t="s">
        <v>90</v>
      </c>
      <c r="E63" s="10" t="s">
        <v>136</v>
      </c>
      <c r="F63" s="2" t="s">
        <v>151</v>
      </c>
      <c r="G63" s="10" t="s">
        <v>24</v>
      </c>
      <c r="H63" s="34">
        <v>0</v>
      </c>
      <c r="I63" s="2"/>
      <c r="J63" s="2"/>
      <c r="K63" s="2"/>
      <c r="L63" s="2"/>
      <c r="M63" s="6">
        <f>+VSS!M55</f>
        <v>0</v>
      </c>
      <c r="N63" s="6">
        <f>+VSS!N55</f>
        <v>0</v>
      </c>
      <c r="O63" s="6">
        <f>+VSS!O55</f>
        <v>0</v>
      </c>
      <c r="P63" s="6">
        <f>+VSS!P55</f>
        <v>0</v>
      </c>
      <c r="Q63" s="6">
        <f>+VSS!Q55</f>
        <v>0</v>
      </c>
      <c r="R63" s="64">
        <f t="shared" si="30"/>
        <v>0</v>
      </c>
      <c r="S63" s="6">
        <f>+VSS!S55</f>
        <v>0</v>
      </c>
      <c r="T63" s="6">
        <f>+VSS!T55</f>
        <v>0</v>
      </c>
      <c r="U63" s="6">
        <f>+VSS!U55</f>
        <v>0</v>
      </c>
      <c r="V63" s="6">
        <f>+VSS!V55</f>
        <v>0</v>
      </c>
      <c r="W63" s="6">
        <f>+VSS!W55</f>
        <v>0</v>
      </c>
      <c r="X63" s="64">
        <f t="shared" si="31"/>
        <v>0</v>
      </c>
      <c r="Y63" s="6">
        <f>+VSS!Y55</f>
        <v>0</v>
      </c>
      <c r="Z63" s="6">
        <f>+VSS!Z55</f>
        <v>0</v>
      </c>
      <c r="AA63" s="6">
        <f>+VSS!AA55</f>
        <v>0</v>
      </c>
      <c r="AB63" s="6">
        <f>+VSS!AB55</f>
        <v>0</v>
      </c>
      <c r="AC63" s="6">
        <f>+VSS!AC55</f>
        <v>0</v>
      </c>
      <c r="AD63" s="64">
        <f t="shared" si="32"/>
        <v>0</v>
      </c>
      <c r="AE63" s="6">
        <f>+VSS!AE55</f>
        <v>0</v>
      </c>
      <c r="AF63" s="6">
        <f>+VSS!AF55</f>
        <v>0</v>
      </c>
      <c r="AG63" s="6">
        <f>+VSS!AG55</f>
        <v>0</v>
      </c>
      <c r="AH63" s="6">
        <f>+VSS!AH55</f>
        <v>0</v>
      </c>
      <c r="AI63" s="6">
        <f>+VSS!AI55</f>
        <v>0</v>
      </c>
      <c r="AJ63" s="64">
        <f t="shared" si="33"/>
        <v>0</v>
      </c>
      <c r="AK63" s="66">
        <f t="shared" si="34"/>
        <v>0</v>
      </c>
      <c r="AL63" s="64">
        <f t="shared" si="35"/>
        <v>52</v>
      </c>
      <c r="AM63" s="34">
        <v>0</v>
      </c>
      <c r="AN63" s="67"/>
      <c r="AO63" s="64">
        <f t="shared" si="36"/>
        <v>33</v>
      </c>
      <c r="AP63" s="68"/>
      <c r="AQ63" s="68"/>
      <c r="AR63" s="68"/>
      <c r="AS63" s="68"/>
      <c r="AT63" s="68"/>
      <c r="AU63" s="68"/>
      <c r="AV63" s="68"/>
      <c r="AW63" s="69">
        <v>0</v>
      </c>
      <c r="AX63" s="64">
        <f t="shared" si="37"/>
        <v>33</v>
      </c>
      <c r="AY63" s="70">
        <f t="shared" si="59"/>
        <v>0</v>
      </c>
      <c r="AZ63" s="71">
        <f t="shared" si="39"/>
        <v>33</v>
      </c>
      <c r="BA63" s="72">
        <f t="shared" si="40"/>
        <v>0</v>
      </c>
      <c r="BB63" s="71">
        <f t="shared" si="41"/>
        <v>9</v>
      </c>
      <c r="BC63" s="72">
        <f t="shared" si="42"/>
        <v>0</v>
      </c>
      <c r="BD63" s="71">
        <f t="shared" si="43"/>
        <v>22</v>
      </c>
      <c r="BE63" s="73">
        <f t="shared" si="44"/>
        <v>0</v>
      </c>
      <c r="BF63" s="71">
        <f t="shared" si="45"/>
        <v>4</v>
      </c>
      <c r="BG63" s="71">
        <f t="shared" si="46"/>
        <v>4</v>
      </c>
      <c r="BH63" s="74" t="str">
        <f t="shared" si="47"/>
        <v>4 v</v>
      </c>
      <c r="BI63" s="75">
        <f t="shared" si="48"/>
        <v>0</v>
      </c>
      <c r="BJ63" s="75">
        <v>0</v>
      </c>
      <c r="BK63" s="138">
        <f t="shared" si="49"/>
        <v>0</v>
      </c>
      <c r="BL63" s="71">
        <f t="shared" si="50"/>
        <v>57</v>
      </c>
      <c r="BM63" s="72">
        <f t="shared" si="51"/>
        <v>0</v>
      </c>
      <c r="BN63" s="71">
        <f t="shared" si="52"/>
        <v>10</v>
      </c>
      <c r="BO63" s="72">
        <f t="shared" si="53"/>
        <v>0</v>
      </c>
      <c r="BP63" s="76">
        <f t="shared" si="54"/>
        <v>38</v>
      </c>
      <c r="BQ63" s="68">
        <f t="shared" si="55"/>
        <v>0</v>
      </c>
      <c r="BR63" s="76">
        <f t="shared" si="56"/>
        <v>11</v>
      </c>
      <c r="BS63" s="71">
        <f t="shared" si="57"/>
        <v>11</v>
      </c>
      <c r="BT63" s="74" t="str">
        <f t="shared" si="58"/>
        <v>11 v</v>
      </c>
    </row>
    <row r="64" spans="1:72" ht="15.75">
      <c r="A64" s="200"/>
      <c r="B64" s="19"/>
      <c r="C64" s="2">
        <f>+VSS!C64</f>
        <v>70</v>
      </c>
      <c r="D64" s="2">
        <f>+VSS!D64</f>
        <v>0</v>
      </c>
      <c r="E64" s="10">
        <f>VSS!E64</f>
        <v>0</v>
      </c>
      <c r="F64" s="2">
        <f>+VSS!F64</f>
        <v>0</v>
      </c>
      <c r="G64" s="10" t="str">
        <f>+VSS!G64</f>
        <v>v</v>
      </c>
      <c r="H64" s="34">
        <f>+VSS!H64</f>
        <v>0</v>
      </c>
      <c r="I64" s="2"/>
      <c r="J64" s="2"/>
      <c r="K64" s="2"/>
      <c r="L64" s="2"/>
      <c r="M64" s="6">
        <f>+VSS!M64</f>
        <v>0</v>
      </c>
      <c r="N64" s="6">
        <f>+VSS!N64</f>
        <v>0</v>
      </c>
      <c r="O64" s="6">
        <f>+VSS!O64</f>
        <v>0</v>
      </c>
      <c r="P64" s="6">
        <f>+VSS!P64</f>
        <v>0</v>
      </c>
      <c r="Q64" s="6">
        <f>+VSS!Q64</f>
        <v>0</v>
      </c>
      <c r="R64" s="64">
        <f t="shared" si="30"/>
        <v>0</v>
      </c>
      <c r="S64" s="6">
        <f>+VSS!S64</f>
        <v>0</v>
      </c>
      <c r="T64" s="6">
        <f>+VSS!T64</f>
        <v>0</v>
      </c>
      <c r="U64" s="6">
        <f>+VSS!U64</f>
        <v>0</v>
      </c>
      <c r="V64" s="6">
        <f>+VSS!V64</f>
        <v>0</v>
      </c>
      <c r="W64" s="6">
        <f>+VSS!W64</f>
        <v>0</v>
      </c>
      <c r="X64" s="64">
        <f t="shared" si="31"/>
        <v>0</v>
      </c>
      <c r="Y64" s="6">
        <f>+VSS!Y64</f>
        <v>0</v>
      </c>
      <c r="Z64" s="6">
        <f>+VSS!Z64</f>
        <v>0</v>
      </c>
      <c r="AA64" s="6">
        <f>+VSS!AA64</f>
        <v>0</v>
      </c>
      <c r="AB64" s="6">
        <f>+VSS!AB64</f>
        <v>0</v>
      </c>
      <c r="AC64" s="6">
        <f>+VSS!AC64</f>
        <v>0</v>
      </c>
      <c r="AD64" s="64">
        <f t="shared" si="32"/>
        <v>0</v>
      </c>
      <c r="AE64" s="6">
        <f>+VSS!AE64</f>
        <v>0</v>
      </c>
      <c r="AF64" s="6">
        <f>+VSS!AF64</f>
        <v>0</v>
      </c>
      <c r="AG64" s="6">
        <f>+VSS!AG64</f>
        <v>0</v>
      </c>
      <c r="AH64" s="6">
        <f>+VSS!AH64</f>
        <v>0</v>
      </c>
      <c r="AI64" s="6">
        <f>+VSS!AI64</f>
        <v>0</v>
      </c>
      <c r="AJ64" s="64">
        <f t="shared" si="33"/>
        <v>0</v>
      </c>
      <c r="AK64" s="66">
        <f t="shared" si="34"/>
        <v>0</v>
      </c>
      <c r="AL64" s="64">
        <f t="shared" si="35"/>
        <v>52</v>
      </c>
      <c r="AM64" s="34">
        <v>0</v>
      </c>
      <c r="AN64" s="67"/>
      <c r="AO64" s="64">
        <f t="shared" si="36"/>
        <v>33</v>
      </c>
      <c r="AP64" s="68"/>
      <c r="AQ64" s="68"/>
      <c r="AR64" s="68"/>
      <c r="AS64" s="68"/>
      <c r="AT64" s="68"/>
      <c r="AU64" s="68"/>
      <c r="AV64" s="68"/>
      <c r="AW64" s="69">
        <v>0</v>
      </c>
      <c r="AX64" s="64">
        <f t="shared" si="37"/>
        <v>33</v>
      </c>
      <c r="AY64" s="70">
        <f t="shared" si="59"/>
        <v>0</v>
      </c>
      <c r="AZ64" s="71">
        <f t="shared" si="39"/>
        <v>33</v>
      </c>
      <c r="BA64" s="72">
        <f t="shared" si="40"/>
        <v>0</v>
      </c>
      <c r="BB64" s="71">
        <f t="shared" si="41"/>
        <v>9</v>
      </c>
      <c r="BC64" s="72">
        <f t="shared" si="42"/>
        <v>0</v>
      </c>
      <c r="BD64" s="71">
        <f t="shared" si="43"/>
        <v>22</v>
      </c>
      <c r="BE64" s="73">
        <f t="shared" si="44"/>
        <v>0</v>
      </c>
      <c r="BF64" s="71">
        <f t="shared" si="45"/>
        <v>4</v>
      </c>
      <c r="BG64" s="71">
        <f t="shared" si="46"/>
        <v>4</v>
      </c>
      <c r="BH64" s="74" t="str">
        <f t="shared" si="47"/>
        <v>4 v</v>
      </c>
      <c r="BI64" s="75">
        <f t="shared" si="48"/>
        <v>0</v>
      </c>
      <c r="BJ64" s="75">
        <v>0</v>
      </c>
      <c r="BK64" s="138">
        <f t="shared" si="49"/>
        <v>0</v>
      </c>
      <c r="BL64" s="71">
        <f t="shared" si="50"/>
        <v>57</v>
      </c>
      <c r="BM64" s="72">
        <f t="shared" si="51"/>
        <v>0</v>
      </c>
      <c r="BN64" s="71">
        <f t="shared" si="52"/>
        <v>10</v>
      </c>
      <c r="BO64" s="72">
        <f t="shared" si="53"/>
        <v>0</v>
      </c>
      <c r="BP64" s="76">
        <f t="shared" si="54"/>
        <v>38</v>
      </c>
      <c r="BQ64" s="68">
        <f t="shared" si="55"/>
        <v>0</v>
      </c>
      <c r="BR64" s="76">
        <f t="shared" si="56"/>
        <v>11</v>
      </c>
      <c r="BS64" s="71">
        <f t="shared" si="57"/>
        <v>11</v>
      </c>
      <c r="BT64" s="74" t="str">
        <f t="shared" si="58"/>
        <v>11 v</v>
      </c>
    </row>
    <row r="65" spans="1:72" ht="15.75">
      <c r="A65" s="200"/>
      <c r="B65" s="18">
        <v>9</v>
      </c>
      <c r="C65" s="2">
        <f>+VSS!C65</f>
        <v>71</v>
      </c>
      <c r="D65" s="2">
        <f>+VSS!D65</f>
        <v>0</v>
      </c>
      <c r="E65" s="10">
        <f>VSS!E65</f>
        <v>0</v>
      </c>
      <c r="F65" s="2">
        <f>+VSS!F65</f>
        <v>0</v>
      </c>
      <c r="G65" s="10" t="str">
        <f>+VSS!G65</f>
        <v>v</v>
      </c>
      <c r="H65" s="34">
        <f>+VSS!H65</f>
        <v>0</v>
      </c>
      <c r="I65" s="2"/>
      <c r="J65" s="2"/>
      <c r="K65" s="2"/>
      <c r="L65" s="2"/>
      <c r="M65" s="6">
        <f>+VSS!M65</f>
        <v>0</v>
      </c>
      <c r="N65" s="6">
        <f>+VSS!N65</f>
        <v>0</v>
      </c>
      <c r="O65" s="6">
        <f>+VSS!O65</f>
        <v>0</v>
      </c>
      <c r="P65" s="6">
        <f>+VSS!P65</f>
        <v>0</v>
      </c>
      <c r="Q65" s="6">
        <f>+VSS!Q65</f>
        <v>0</v>
      </c>
      <c r="R65" s="64">
        <f t="shared" si="30"/>
        <v>0</v>
      </c>
      <c r="S65" s="6">
        <f>+VSS!S65</f>
        <v>0</v>
      </c>
      <c r="T65" s="6">
        <f>+VSS!T65</f>
        <v>0</v>
      </c>
      <c r="U65" s="6">
        <f>+VSS!U65</f>
        <v>0</v>
      </c>
      <c r="V65" s="6">
        <f>+VSS!V65</f>
        <v>0</v>
      </c>
      <c r="W65" s="6">
        <f>+VSS!W65</f>
        <v>0</v>
      </c>
      <c r="X65" s="64">
        <f t="shared" si="31"/>
        <v>0</v>
      </c>
      <c r="Y65" s="6">
        <f>+VSS!Y65</f>
        <v>0</v>
      </c>
      <c r="Z65" s="6">
        <f>+VSS!Z65</f>
        <v>0</v>
      </c>
      <c r="AA65" s="6">
        <f>+VSS!AA65</f>
        <v>0</v>
      </c>
      <c r="AB65" s="6">
        <f>+VSS!AB65</f>
        <v>0</v>
      </c>
      <c r="AC65" s="6">
        <f>+VSS!AC65</f>
        <v>0</v>
      </c>
      <c r="AD65" s="64">
        <f t="shared" si="32"/>
        <v>0</v>
      </c>
      <c r="AE65" s="6">
        <f>+VSS!AE65</f>
        <v>0</v>
      </c>
      <c r="AF65" s="6">
        <f>+VSS!AF65</f>
        <v>0</v>
      </c>
      <c r="AG65" s="6">
        <f>+VSS!AG65</f>
        <v>0</v>
      </c>
      <c r="AH65" s="6">
        <f>+VSS!AH65</f>
        <v>0</v>
      </c>
      <c r="AI65" s="6">
        <f>+VSS!AI65</f>
        <v>0</v>
      </c>
      <c r="AJ65" s="64">
        <f t="shared" si="33"/>
        <v>0</v>
      </c>
      <c r="AK65" s="66">
        <f t="shared" si="34"/>
        <v>0</v>
      </c>
      <c r="AL65" s="64">
        <f t="shared" si="35"/>
        <v>52</v>
      </c>
      <c r="AM65" s="34">
        <v>0</v>
      </c>
      <c r="AN65" s="67"/>
      <c r="AO65" s="64">
        <f t="shared" si="36"/>
        <v>33</v>
      </c>
      <c r="AP65" s="68"/>
      <c r="AQ65" s="68"/>
      <c r="AR65" s="68"/>
      <c r="AS65" s="68"/>
      <c r="AT65" s="68"/>
      <c r="AU65" s="68"/>
      <c r="AV65" s="68"/>
      <c r="AW65" s="69">
        <v>0</v>
      </c>
      <c r="AX65" s="64">
        <f t="shared" si="37"/>
        <v>33</v>
      </c>
      <c r="AY65" s="70">
        <f t="shared" si="59"/>
        <v>0</v>
      </c>
      <c r="AZ65" s="71">
        <f t="shared" si="39"/>
        <v>33</v>
      </c>
      <c r="BA65" s="72">
        <f t="shared" si="40"/>
        <v>0</v>
      </c>
      <c r="BB65" s="71">
        <f t="shared" si="41"/>
        <v>9</v>
      </c>
      <c r="BC65" s="72">
        <f t="shared" si="42"/>
        <v>0</v>
      </c>
      <c r="BD65" s="71">
        <f t="shared" si="43"/>
        <v>22</v>
      </c>
      <c r="BE65" s="73">
        <f t="shared" si="44"/>
        <v>0</v>
      </c>
      <c r="BF65" s="71">
        <f t="shared" si="45"/>
        <v>4</v>
      </c>
      <c r="BG65" s="71">
        <f t="shared" si="46"/>
        <v>4</v>
      </c>
      <c r="BH65" s="74" t="str">
        <f t="shared" si="47"/>
        <v>4 v</v>
      </c>
      <c r="BI65" s="75">
        <f t="shared" si="48"/>
        <v>0</v>
      </c>
      <c r="BJ65" s="75">
        <v>0</v>
      </c>
      <c r="BK65" s="138">
        <f t="shared" si="49"/>
        <v>0</v>
      </c>
      <c r="BL65" s="71">
        <f t="shared" si="50"/>
        <v>57</v>
      </c>
      <c r="BM65" s="72">
        <f t="shared" si="51"/>
        <v>0</v>
      </c>
      <c r="BN65" s="71">
        <f t="shared" si="52"/>
        <v>10</v>
      </c>
      <c r="BO65" s="72">
        <f t="shared" si="53"/>
        <v>0</v>
      </c>
      <c r="BP65" s="76">
        <f t="shared" si="54"/>
        <v>38</v>
      </c>
      <c r="BQ65" s="68">
        <f t="shared" si="55"/>
        <v>0</v>
      </c>
      <c r="BR65" s="76">
        <f t="shared" si="56"/>
        <v>11</v>
      </c>
      <c r="BS65" s="71">
        <f t="shared" si="57"/>
        <v>11</v>
      </c>
      <c r="BT65" s="74" t="str">
        <f t="shared" si="58"/>
        <v>11 v</v>
      </c>
    </row>
    <row r="66" spans="1:72" ht="15.75">
      <c r="A66" s="200"/>
      <c r="B66" s="17">
        <v>10</v>
      </c>
      <c r="C66" s="2">
        <f>+VSS!C66</f>
        <v>72</v>
      </c>
      <c r="D66" s="2">
        <f>+VSS!D66</f>
        <v>0</v>
      </c>
      <c r="E66" s="10">
        <f>VSS!E66</f>
        <v>0</v>
      </c>
      <c r="F66" s="2">
        <f>+VSS!F66</f>
        <v>0</v>
      </c>
      <c r="G66" s="10" t="str">
        <f>+VSS!G66</f>
        <v>v</v>
      </c>
      <c r="H66" s="34">
        <f>+VSS!H66</f>
        <v>0</v>
      </c>
      <c r="I66" s="2"/>
      <c r="J66" s="2"/>
      <c r="K66" s="2"/>
      <c r="L66" s="2"/>
      <c r="M66" s="6">
        <f>+VSS!M66</f>
        <v>0</v>
      </c>
      <c r="N66" s="6">
        <f>+VSS!N66</f>
        <v>0</v>
      </c>
      <c r="O66" s="6">
        <f>+VSS!O66</f>
        <v>0</v>
      </c>
      <c r="P66" s="6">
        <f>+VSS!P66</f>
        <v>0</v>
      </c>
      <c r="Q66" s="6">
        <f>+VSS!Q66</f>
        <v>0</v>
      </c>
      <c r="R66" s="64">
        <f t="shared" si="30"/>
        <v>0</v>
      </c>
      <c r="S66" s="6">
        <f>+VSS!S66</f>
        <v>0</v>
      </c>
      <c r="T66" s="6">
        <f>+VSS!T66</f>
        <v>0</v>
      </c>
      <c r="U66" s="6">
        <f>+VSS!U66</f>
        <v>0</v>
      </c>
      <c r="V66" s="6">
        <f>+VSS!V66</f>
        <v>0</v>
      </c>
      <c r="W66" s="6">
        <f>+VSS!W66</f>
        <v>0</v>
      </c>
      <c r="X66" s="64">
        <f t="shared" si="31"/>
        <v>0</v>
      </c>
      <c r="Y66" s="6">
        <f>+VSS!Y66</f>
        <v>0</v>
      </c>
      <c r="Z66" s="6">
        <f>+VSS!Z66</f>
        <v>0</v>
      </c>
      <c r="AA66" s="6">
        <f>+VSS!AA66</f>
        <v>0</v>
      </c>
      <c r="AB66" s="6">
        <f>+VSS!AB66</f>
        <v>0</v>
      </c>
      <c r="AC66" s="6">
        <f>+VSS!AC66</f>
        <v>0</v>
      </c>
      <c r="AD66" s="64">
        <f t="shared" si="32"/>
        <v>0</v>
      </c>
      <c r="AE66" s="6">
        <f>+VSS!AE66</f>
        <v>0</v>
      </c>
      <c r="AF66" s="6">
        <f>+VSS!AF66</f>
        <v>0</v>
      </c>
      <c r="AG66" s="6">
        <f>+VSS!AG66</f>
        <v>0</v>
      </c>
      <c r="AH66" s="6">
        <f>+VSS!AH66</f>
        <v>0</v>
      </c>
      <c r="AI66" s="6">
        <f>+VSS!AI66</f>
        <v>0</v>
      </c>
      <c r="AJ66" s="64">
        <f t="shared" si="33"/>
        <v>0</v>
      </c>
      <c r="AK66" s="66">
        <f t="shared" si="34"/>
        <v>0</v>
      </c>
      <c r="AL66" s="64">
        <f t="shared" si="35"/>
        <v>52</v>
      </c>
      <c r="AM66" s="34">
        <v>0</v>
      </c>
      <c r="AN66" s="67"/>
      <c r="AO66" s="64">
        <f t="shared" si="36"/>
        <v>33</v>
      </c>
      <c r="AP66" s="68"/>
      <c r="AQ66" s="68"/>
      <c r="AR66" s="68"/>
      <c r="AS66" s="68"/>
      <c r="AT66" s="68"/>
      <c r="AU66" s="68"/>
      <c r="AV66" s="68"/>
      <c r="AW66" s="69">
        <v>0</v>
      </c>
      <c r="AX66" s="64">
        <f t="shared" si="37"/>
        <v>33</v>
      </c>
      <c r="AY66" s="70">
        <f t="shared" si="59"/>
        <v>0</v>
      </c>
      <c r="AZ66" s="71">
        <f t="shared" si="39"/>
        <v>33</v>
      </c>
      <c r="BA66" s="72">
        <f t="shared" si="40"/>
        <v>0</v>
      </c>
      <c r="BB66" s="71">
        <f t="shared" si="41"/>
        <v>9</v>
      </c>
      <c r="BC66" s="72">
        <f t="shared" si="42"/>
        <v>0</v>
      </c>
      <c r="BD66" s="71">
        <f t="shared" si="43"/>
        <v>22</v>
      </c>
      <c r="BE66" s="73">
        <f t="shared" si="44"/>
        <v>0</v>
      </c>
      <c r="BF66" s="71">
        <f t="shared" si="45"/>
        <v>4</v>
      </c>
      <c r="BG66" s="71">
        <f t="shared" si="46"/>
        <v>4</v>
      </c>
      <c r="BH66" s="74" t="str">
        <f t="shared" si="47"/>
        <v>4 v</v>
      </c>
      <c r="BI66" s="77">
        <f t="shared" si="48"/>
        <v>0</v>
      </c>
      <c r="BJ66" s="75">
        <v>0</v>
      </c>
      <c r="BK66" s="138">
        <f t="shared" si="49"/>
        <v>0</v>
      </c>
      <c r="BL66" s="71">
        <f t="shared" si="50"/>
        <v>57</v>
      </c>
      <c r="BM66" s="72">
        <f t="shared" si="51"/>
        <v>0</v>
      </c>
      <c r="BN66" s="71">
        <f t="shared" si="52"/>
        <v>10</v>
      </c>
      <c r="BO66" s="72">
        <f t="shared" si="53"/>
        <v>0</v>
      </c>
      <c r="BP66" s="76">
        <f t="shared" si="54"/>
        <v>38</v>
      </c>
      <c r="BQ66" s="68">
        <f t="shared" si="55"/>
        <v>0</v>
      </c>
      <c r="BR66" s="76">
        <f t="shared" si="56"/>
        <v>11</v>
      </c>
      <c r="BS66" s="71">
        <f t="shared" si="57"/>
        <v>11</v>
      </c>
      <c r="BT66" s="74" t="str">
        <f t="shared" si="58"/>
        <v>11 v</v>
      </c>
    </row>
    <row r="67" spans="1:72" ht="15.75">
      <c r="A67" s="201"/>
      <c r="B67" s="17">
        <v>11</v>
      </c>
      <c r="C67" s="2">
        <f>+VSS!C67</f>
        <v>73</v>
      </c>
      <c r="D67" s="2">
        <f>+VSS!D67</f>
        <v>0</v>
      </c>
      <c r="E67" s="10">
        <f>VSS!E67</f>
        <v>0</v>
      </c>
      <c r="F67" s="2">
        <f>+VSS!F67</f>
        <v>0</v>
      </c>
      <c r="G67" s="10" t="str">
        <f>+VSS!G67</f>
        <v>v</v>
      </c>
      <c r="H67" s="34">
        <f>+VSS!H67</f>
        <v>0</v>
      </c>
      <c r="I67" s="2"/>
      <c r="J67" s="2"/>
      <c r="K67" s="2"/>
      <c r="L67" s="2"/>
      <c r="M67" s="6">
        <f>+VSS!M67</f>
        <v>0</v>
      </c>
      <c r="N67" s="6">
        <f>+VSS!N67</f>
        <v>0</v>
      </c>
      <c r="O67" s="6">
        <f>+VSS!O67</f>
        <v>0</v>
      </c>
      <c r="P67" s="6">
        <f>+VSS!P67</f>
        <v>0</v>
      </c>
      <c r="Q67" s="6">
        <f>+VSS!Q67</f>
        <v>0</v>
      </c>
      <c r="R67" s="64">
        <f t="shared" si="30"/>
        <v>0</v>
      </c>
      <c r="S67" s="6">
        <f>+VSS!S67</f>
        <v>0</v>
      </c>
      <c r="T67" s="6">
        <f>+VSS!T67</f>
        <v>0</v>
      </c>
      <c r="U67" s="6">
        <f>+VSS!U67</f>
        <v>0</v>
      </c>
      <c r="V67" s="6">
        <f>+VSS!V67</f>
        <v>0</v>
      </c>
      <c r="W67" s="6">
        <f>+VSS!W67</f>
        <v>0</v>
      </c>
      <c r="X67" s="64">
        <f t="shared" si="31"/>
        <v>0</v>
      </c>
      <c r="Y67" s="6">
        <f>+VSS!Y67</f>
        <v>0</v>
      </c>
      <c r="Z67" s="6">
        <f>+VSS!Z67</f>
        <v>0</v>
      </c>
      <c r="AA67" s="6">
        <f>+VSS!AA67</f>
        <v>0</v>
      </c>
      <c r="AB67" s="6">
        <f>+VSS!AB67</f>
        <v>0</v>
      </c>
      <c r="AC67" s="6">
        <f>+VSS!AC67</f>
        <v>0</v>
      </c>
      <c r="AD67" s="64">
        <f t="shared" si="32"/>
        <v>0</v>
      </c>
      <c r="AE67" s="6">
        <f>+VSS!AE67</f>
        <v>0</v>
      </c>
      <c r="AF67" s="6">
        <f>+VSS!AF67</f>
        <v>0</v>
      </c>
      <c r="AG67" s="6">
        <f>+VSS!AG67</f>
        <v>0</v>
      </c>
      <c r="AH67" s="6">
        <f>+VSS!AH67</f>
        <v>0</v>
      </c>
      <c r="AI67" s="6">
        <f>+VSS!AI67</f>
        <v>0</v>
      </c>
      <c r="AJ67" s="64">
        <f t="shared" si="33"/>
        <v>0</v>
      </c>
      <c r="AK67" s="66">
        <f t="shared" si="34"/>
        <v>0</v>
      </c>
      <c r="AL67" s="64">
        <f t="shared" si="35"/>
        <v>52</v>
      </c>
      <c r="AM67" s="34">
        <v>0</v>
      </c>
      <c r="AN67" s="67"/>
      <c r="AO67" s="64">
        <f t="shared" si="36"/>
        <v>33</v>
      </c>
      <c r="AP67" s="68"/>
      <c r="AQ67" s="68"/>
      <c r="AR67" s="68"/>
      <c r="AS67" s="68"/>
      <c r="AT67" s="68"/>
      <c r="AU67" s="68"/>
      <c r="AV67" s="68"/>
      <c r="AW67" s="69">
        <v>0</v>
      </c>
      <c r="AX67" s="64">
        <f t="shared" si="37"/>
        <v>33</v>
      </c>
      <c r="AY67" s="70">
        <f t="shared" si="59"/>
        <v>0</v>
      </c>
      <c r="AZ67" s="71">
        <f t="shared" si="39"/>
        <v>33</v>
      </c>
      <c r="BA67" s="72">
        <f t="shared" si="40"/>
        <v>0</v>
      </c>
      <c r="BB67" s="71">
        <f t="shared" si="41"/>
        <v>9</v>
      </c>
      <c r="BC67" s="72">
        <f t="shared" si="42"/>
        <v>0</v>
      </c>
      <c r="BD67" s="71">
        <f t="shared" si="43"/>
        <v>22</v>
      </c>
      <c r="BE67" s="73">
        <f t="shared" si="44"/>
        <v>0</v>
      </c>
      <c r="BF67" s="71">
        <f t="shared" si="45"/>
        <v>4</v>
      </c>
      <c r="BG67" s="71">
        <f t="shared" si="46"/>
        <v>4</v>
      </c>
      <c r="BH67" s="74" t="str">
        <f t="shared" si="47"/>
        <v>4 v</v>
      </c>
      <c r="BI67" s="77">
        <f t="shared" si="48"/>
        <v>0</v>
      </c>
      <c r="BJ67" s="75">
        <v>0</v>
      </c>
      <c r="BK67" s="138">
        <f t="shared" si="49"/>
        <v>0</v>
      </c>
      <c r="BL67" s="71">
        <f t="shared" si="50"/>
        <v>57</v>
      </c>
      <c r="BM67" s="72">
        <f t="shared" si="51"/>
        <v>0</v>
      </c>
      <c r="BN67" s="71">
        <f t="shared" si="52"/>
        <v>10</v>
      </c>
      <c r="BO67" s="72">
        <f t="shared" si="53"/>
        <v>0</v>
      </c>
      <c r="BP67" s="76">
        <f t="shared" si="54"/>
        <v>38</v>
      </c>
      <c r="BQ67" s="68">
        <f t="shared" si="55"/>
        <v>0</v>
      </c>
      <c r="BR67" s="76">
        <f t="shared" si="56"/>
        <v>11</v>
      </c>
      <c r="BS67" s="71">
        <f t="shared" si="57"/>
        <v>11</v>
      </c>
      <c r="BT67" s="74" t="str">
        <f t="shared" si="58"/>
        <v>11 v</v>
      </c>
    </row>
    <row r="68" spans="3:72" ht="15.75">
      <c r="C68" s="2">
        <f>+VSS!C68</f>
        <v>74</v>
      </c>
      <c r="D68" s="2">
        <f>+VSS!D68</f>
        <v>0</v>
      </c>
      <c r="E68" s="10">
        <f>VSS!E68</f>
        <v>0</v>
      </c>
      <c r="F68" s="2">
        <f>+VSS!F68</f>
        <v>0</v>
      </c>
      <c r="G68" s="10" t="str">
        <f>+VSS!G68</f>
        <v>v</v>
      </c>
      <c r="H68" s="34">
        <f>+VSS!H68</f>
        <v>0</v>
      </c>
      <c r="I68" s="2"/>
      <c r="J68" s="2"/>
      <c r="K68" s="2"/>
      <c r="L68" s="2"/>
      <c r="M68" s="6">
        <f>+VSS!M68</f>
        <v>0</v>
      </c>
      <c r="N68" s="6">
        <f>+VSS!N68</f>
        <v>0</v>
      </c>
      <c r="O68" s="6">
        <f>+VSS!O68</f>
        <v>0</v>
      </c>
      <c r="P68" s="6">
        <f>+VSS!P68</f>
        <v>0</v>
      </c>
      <c r="Q68" s="6">
        <f>+VSS!Q68</f>
        <v>0</v>
      </c>
      <c r="R68" s="64">
        <f aca="true" t="shared" si="60" ref="R68:R78">+SUM(M68:Q68)</f>
        <v>0</v>
      </c>
      <c r="S68" s="6">
        <f>+VSS!S68</f>
        <v>0</v>
      </c>
      <c r="T68" s="6">
        <f>+VSS!T68</f>
        <v>0</v>
      </c>
      <c r="U68" s="6">
        <f>+VSS!U68</f>
        <v>0</v>
      </c>
      <c r="V68" s="6">
        <f>+VSS!V68</f>
        <v>0</v>
      </c>
      <c r="W68" s="6">
        <f>+VSS!W68</f>
        <v>0</v>
      </c>
      <c r="X68" s="64">
        <f aca="true" t="shared" si="61" ref="X68:X78">+SUM(S68:W68)</f>
        <v>0</v>
      </c>
      <c r="Y68" s="6">
        <f>+VSS!Y68</f>
        <v>0</v>
      </c>
      <c r="Z68" s="6">
        <f>+VSS!Z68</f>
        <v>0</v>
      </c>
      <c r="AA68" s="6">
        <f>+VSS!AA68</f>
        <v>0</v>
      </c>
      <c r="AB68" s="6">
        <f>+VSS!AB68</f>
        <v>0</v>
      </c>
      <c r="AC68" s="6">
        <f>+VSS!AC68</f>
        <v>0</v>
      </c>
      <c r="AD68" s="64">
        <f aca="true" t="shared" si="62" ref="AD68:AD78">+SUM(Y68:AC68)</f>
        <v>0</v>
      </c>
      <c r="AE68" s="6">
        <f>+VSS!AE68</f>
        <v>0</v>
      </c>
      <c r="AF68" s="6">
        <f>+VSS!AF68</f>
        <v>0</v>
      </c>
      <c r="AG68" s="6">
        <f>+VSS!AG68</f>
        <v>0</v>
      </c>
      <c r="AH68" s="6">
        <f>+VSS!AH68</f>
        <v>0</v>
      </c>
      <c r="AI68" s="6">
        <f>+VSS!AI68</f>
        <v>0</v>
      </c>
      <c r="AJ68" s="64">
        <f aca="true" t="shared" si="63" ref="AJ68:AJ78">+SUM(AE68:AI68)</f>
        <v>0</v>
      </c>
      <c r="AK68" s="66">
        <f aca="true" t="shared" si="64" ref="AK68:AK78">+R68*1.0000001+X68*1.000001+AD68*1.00001+AJ68</f>
        <v>0</v>
      </c>
      <c r="AL68" s="64">
        <f aca="true" t="shared" si="65" ref="AL68:AL78">RANK(AK68,AK$4:AK$144)</f>
        <v>52</v>
      </c>
      <c r="AM68" s="34">
        <v>0</v>
      </c>
      <c r="AN68" s="67"/>
      <c r="AO68" s="64">
        <f aca="true" t="shared" si="66" ref="AO68:AO78">RANK(AM68,AM$4:AM$144)</f>
        <v>33</v>
      </c>
      <c r="AP68" s="68"/>
      <c r="AQ68" s="68"/>
      <c r="AR68" s="68"/>
      <c r="AS68" s="68"/>
      <c r="AT68" s="68"/>
      <c r="AU68" s="68"/>
      <c r="AV68" s="68"/>
      <c r="AW68" s="69">
        <v>0</v>
      </c>
      <c r="AX68" s="64">
        <f aca="true" t="shared" si="67" ref="AX68:AX78">RANK(AW68,AW$4:AW$144)</f>
        <v>33</v>
      </c>
      <c r="AY68" s="70">
        <f t="shared" si="59"/>
        <v>0</v>
      </c>
      <c r="AZ68" s="71">
        <f aca="true" t="shared" si="68" ref="AZ68:AZ78">RANK(AY68,AY$4:AY$145)</f>
        <v>33</v>
      </c>
      <c r="BA68" s="72">
        <f aca="true" t="shared" si="69" ref="BA68:BA78">+IF($G68=BA$3,$AY68,0)</f>
        <v>0</v>
      </c>
      <c r="BB68" s="71">
        <f aca="true" t="shared" si="70" ref="BB68:BB78">RANK(BA68,BA$4:BA$145)</f>
        <v>9</v>
      </c>
      <c r="BC68" s="72">
        <f aca="true" t="shared" si="71" ref="BC68:BC78">+IF($G68=BC$3,$AY68,0)</f>
        <v>0</v>
      </c>
      <c r="BD68" s="71">
        <f aca="true" t="shared" si="72" ref="BD68:BD78">RANK(BC68,BC$4:BC$145)</f>
        <v>22</v>
      </c>
      <c r="BE68" s="73">
        <f aca="true" t="shared" si="73" ref="BE68:BE78">+IF($G68=BE$3,$AY68,0)</f>
        <v>0</v>
      </c>
      <c r="BF68" s="71">
        <f aca="true" t="shared" si="74" ref="BF68:BF78">RANK(BE68,BE$4:BE$145)</f>
        <v>4</v>
      </c>
      <c r="BG68" s="71">
        <f aca="true" t="shared" si="75" ref="BG68:BG78">+IF(BA68&gt;0,BB68,(IF(BC68&gt;0,BD68,BF68)))</f>
        <v>4</v>
      </c>
      <c r="BH68" s="74" t="str">
        <f aca="true" t="shared" si="76" ref="BH68:BH78">CONCATENATE(BG68," ",G68)</f>
        <v>4 v</v>
      </c>
      <c r="BI68" s="77">
        <f aca="true" t="shared" si="77" ref="BI68:BI78">+AY68*4</f>
        <v>0</v>
      </c>
      <c r="BJ68" s="75">
        <v>0</v>
      </c>
      <c r="BK68" s="138">
        <f aca="true" t="shared" si="78" ref="BK68:BK78">+BJ68+BI68</f>
        <v>0</v>
      </c>
      <c r="BL68" s="71">
        <f aca="true" t="shared" si="79" ref="BL68:BL78">RANK(BK68,BK$4:BK$145)</f>
        <v>57</v>
      </c>
      <c r="BM68" s="72">
        <f aca="true" t="shared" si="80" ref="BM68:BM78">+IF($G68=BM$3,$BK68,0)</f>
        <v>0</v>
      </c>
      <c r="BN68" s="71">
        <f aca="true" t="shared" si="81" ref="BN68:BN78">RANK(BM68,BM$4:BM$145)</f>
        <v>10</v>
      </c>
      <c r="BO68" s="72">
        <f aca="true" t="shared" si="82" ref="BO68:BO78">+IF($G68=BO$3,$BK68,0)</f>
        <v>0</v>
      </c>
      <c r="BP68" s="76">
        <f aca="true" t="shared" si="83" ref="BP68:BP78">RANK(BO68,BO$4:BO$145)</f>
        <v>38</v>
      </c>
      <c r="BQ68" s="68">
        <f aca="true" t="shared" si="84" ref="BQ68:BQ78">+IF($G68=BQ$3,$BK68,0)</f>
        <v>0</v>
      </c>
      <c r="BR68" s="76">
        <f aca="true" t="shared" si="85" ref="BR68:BR78">RANK(BQ68,BQ$4:BQ$145)</f>
        <v>11</v>
      </c>
      <c r="BS68" s="71">
        <f aca="true" t="shared" si="86" ref="BS68:BS78">+IF(BM68&gt;0,BN68,(IF(BO68&gt;0,BP68,BR68)))</f>
        <v>11</v>
      </c>
      <c r="BT68" s="74" t="str">
        <f aca="true" t="shared" si="87" ref="BT68:BT78">CONCATENATE(BS68," ",G68)</f>
        <v>11 v</v>
      </c>
    </row>
    <row r="69" spans="3:72" ht="15.75">
      <c r="C69" s="2">
        <f>+VSS!C69</f>
        <v>75</v>
      </c>
      <c r="D69" s="2">
        <f>+VSS!D69</f>
        <v>0</v>
      </c>
      <c r="E69" s="10">
        <f>VSS!E69</f>
        <v>0</v>
      </c>
      <c r="F69" s="2">
        <f>+VSS!F69</f>
        <v>0</v>
      </c>
      <c r="G69" s="10" t="str">
        <f>+VSS!G69</f>
        <v>v</v>
      </c>
      <c r="H69" s="34">
        <f>+VSS!H69</f>
        <v>0</v>
      </c>
      <c r="I69" s="2"/>
      <c r="J69" s="2"/>
      <c r="K69" s="2"/>
      <c r="L69" s="2"/>
      <c r="M69" s="6">
        <f>+VSS!M69</f>
        <v>0</v>
      </c>
      <c r="N69" s="6">
        <f>+VSS!N69</f>
        <v>0</v>
      </c>
      <c r="O69" s="6">
        <f>+VSS!O69</f>
        <v>0</v>
      </c>
      <c r="P69" s="6">
        <f>+VSS!P69</f>
        <v>0</v>
      </c>
      <c r="Q69" s="6">
        <f>+VSS!Q69</f>
        <v>0</v>
      </c>
      <c r="R69" s="64">
        <f t="shared" si="60"/>
        <v>0</v>
      </c>
      <c r="S69" s="6">
        <f>+VSS!S69</f>
        <v>0</v>
      </c>
      <c r="T69" s="6">
        <f>+VSS!T69</f>
        <v>0</v>
      </c>
      <c r="U69" s="6">
        <f>+VSS!U69</f>
        <v>0</v>
      </c>
      <c r="V69" s="6">
        <f>+VSS!V69</f>
        <v>0</v>
      </c>
      <c r="W69" s="6">
        <f>+VSS!W69</f>
        <v>0</v>
      </c>
      <c r="X69" s="64">
        <f t="shared" si="61"/>
        <v>0</v>
      </c>
      <c r="Y69" s="6">
        <f>+VSS!Y69</f>
        <v>0</v>
      </c>
      <c r="Z69" s="6">
        <f>+VSS!Z69</f>
        <v>0</v>
      </c>
      <c r="AA69" s="6">
        <f>+VSS!AA69</f>
        <v>0</v>
      </c>
      <c r="AB69" s="6">
        <f>+VSS!AB69</f>
        <v>0</v>
      </c>
      <c r="AC69" s="6">
        <f>+VSS!AC69</f>
        <v>0</v>
      </c>
      <c r="AD69" s="64">
        <f t="shared" si="62"/>
        <v>0</v>
      </c>
      <c r="AE69" s="6">
        <f>+VSS!AE69</f>
        <v>0</v>
      </c>
      <c r="AF69" s="6">
        <f>+VSS!AF69</f>
        <v>0</v>
      </c>
      <c r="AG69" s="6">
        <f>+VSS!AG69</f>
        <v>0</v>
      </c>
      <c r="AH69" s="6">
        <f>+VSS!AH69</f>
        <v>0</v>
      </c>
      <c r="AI69" s="6">
        <f>+VSS!AI69</f>
        <v>0</v>
      </c>
      <c r="AJ69" s="64">
        <f t="shared" si="63"/>
        <v>0</v>
      </c>
      <c r="AK69" s="66">
        <f t="shared" si="64"/>
        <v>0</v>
      </c>
      <c r="AL69" s="64">
        <f t="shared" si="65"/>
        <v>52</v>
      </c>
      <c r="AM69" s="34">
        <v>0</v>
      </c>
      <c r="AN69" s="67"/>
      <c r="AO69" s="64">
        <f t="shared" si="66"/>
        <v>33</v>
      </c>
      <c r="AP69" s="68"/>
      <c r="AQ69" s="68"/>
      <c r="AR69" s="68"/>
      <c r="AS69" s="68"/>
      <c r="AT69" s="68"/>
      <c r="AU69" s="68"/>
      <c r="AV69" s="68"/>
      <c r="AW69" s="69">
        <v>0</v>
      </c>
      <c r="AX69" s="64">
        <f t="shared" si="67"/>
        <v>33</v>
      </c>
      <c r="AY69" s="70">
        <f t="shared" si="59"/>
        <v>0</v>
      </c>
      <c r="AZ69" s="71">
        <f t="shared" si="68"/>
        <v>33</v>
      </c>
      <c r="BA69" s="72">
        <f t="shared" si="69"/>
        <v>0</v>
      </c>
      <c r="BB69" s="71">
        <f t="shared" si="70"/>
        <v>9</v>
      </c>
      <c r="BC69" s="72">
        <f t="shared" si="71"/>
        <v>0</v>
      </c>
      <c r="BD69" s="71">
        <f t="shared" si="72"/>
        <v>22</v>
      </c>
      <c r="BE69" s="73">
        <f t="shared" si="73"/>
        <v>0</v>
      </c>
      <c r="BF69" s="71">
        <f t="shared" si="74"/>
        <v>4</v>
      </c>
      <c r="BG69" s="71">
        <f t="shared" si="75"/>
        <v>4</v>
      </c>
      <c r="BH69" s="74" t="str">
        <f t="shared" si="76"/>
        <v>4 v</v>
      </c>
      <c r="BI69" s="77">
        <f t="shared" si="77"/>
        <v>0</v>
      </c>
      <c r="BJ69" s="75">
        <v>0</v>
      </c>
      <c r="BK69" s="138">
        <f t="shared" si="78"/>
        <v>0</v>
      </c>
      <c r="BL69" s="71">
        <f t="shared" si="79"/>
        <v>57</v>
      </c>
      <c r="BM69" s="72">
        <f t="shared" si="80"/>
        <v>0</v>
      </c>
      <c r="BN69" s="71">
        <f t="shared" si="81"/>
        <v>10</v>
      </c>
      <c r="BO69" s="72">
        <f t="shared" si="82"/>
        <v>0</v>
      </c>
      <c r="BP69" s="76">
        <f t="shared" si="83"/>
        <v>38</v>
      </c>
      <c r="BQ69" s="68">
        <f t="shared" si="84"/>
        <v>0</v>
      </c>
      <c r="BR69" s="76">
        <f t="shared" si="85"/>
        <v>11</v>
      </c>
      <c r="BS69" s="71">
        <f t="shared" si="86"/>
        <v>11</v>
      </c>
      <c r="BT69" s="74" t="str">
        <f t="shared" si="87"/>
        <v>11 v</v>
      </c>
    </row>
    <row r="70" spans="3:72" ht="15.75">
      <c r="C70" s="2">
        <f>+VSS!C70</f>
        <v>76</v>
      </c>
      <c r="D70" s="2">
        <f>+VSS!D70</f>
        <v>0</v>
      </c>
      <c r="E70" s="10">
        <f>VSS!E70</f>
        <v>0</v>
      </c>
      <c r="F70" s="2">
        <f>+VSS!F70</f>
        <v>0</v>
      </c>
      <c r="G70" s="10" t="str">
        <f>+VSS!G70</f>
        <v>v</v>
      </c>
      <c r="H70" s="34">
        <f>+VSS!H70</f>
        <v>0</v>
      </c>
      <c r="I70" s="2"/>
      <c r="J70" s="2"/>
      <c r="K70" s="2"/>
      <c r="L70" s="2"/>
      <c r="M70" s="6">
        <f>+VSS!M70</f>
        <v>0</v>
      </c>
      <c r="N70" s="6">
        <f>+VSS!N70</f>
        <v>0</v>
      </c>
      <c r="O70" s="6">
        <f>+VSS!O70</f>
        <v>0</v>
      </c>
      <c r="P70" s="6">
        <f>+VSS!P70</f>
        <v>0</v>
      </c>
      <c r="Q70" s="6">
        <f>+VSS!Q70</f>
        <v>0</v>
      </c>
      <c r="R70" s="64">
        <f t="shared" si="60"/>
        <v>0</v>
      </c>
      <c r="S70" s="6">
        <f>+VSS!S70</f>
        <v>0</v>
      </c>
      <c r="T70" s="6">
        <f>+VSS!T70</f>
        <v>0</v>
      </c>
      <c r="U70" s="6">
        <f>+VSS!U70</f>
        <v>0</v>
      </c>
      <c r="V70" s="6">
        <f>+VSS!V70</f>
        <v>0</v>
      </c>
      <c r="W70" s="6">
        <f>+VSS!W70</f>
        <v>0</v>
      </c>
      <c r="X70" s="64">
        <f t="shared" si="61"/>
        <v>0</v>
      </c>
      <c r="Y70" s="6">
        <f>+VSS!Y70</f>
        <v>0</v>
      </c>
      <c r="Z70" s="6">
        <f>+VSS!Z70</f>
        <v>0</v>
      </c>
      <c r="AA70" s="6">
        <f>+VSS!AA70</f>
        <v>0</v>
      </c>
      <c r="AB70" s="6">
        <f>+VSS!AB70</f>
        <v>0</v>
      </c>
      <c r="AC70" s="6">
        <f>+VSS!AC70</f>
        <v>0</v>
      </c>
      <c r="AD70" s="64">
        <f t="shared" si="62"/>
        <v>0</v>
      </c>
      <c r="AE70" s="6">
        <f>+VSS!AE70</f>
        <v>0</v>
      </c>
      <c r="AF70" s="6">
        <f>+VSS!AF70</f>
        <v>0</v>
      </c>
      <c r="AG70" s="6">
        <f>+VSS!AG70</f>
        <v>0</v>
      </c>
      <c r="AH70" s="6">
        <f>+VSS!AH70</f>
        <v>0</v>
      </c>
      <c r="AI70" s="6">
        <f>+VSS!AI70</f>
        <v>0</v>
      </c>
      <c r="AJ70" s="64">
        <f t="shared" si="63"/>
        <v>0</v>
      </c>
      <c r="AK70" s="66">
        <f t="shared" si="64"/>
        <v>0</v>
      </c>
      <c r="AL70" s="64">
        <f t="shared" si="65"/>
        <v>52</v>
      </c>
      <c r="AM70" s="34">
        <v>0</v>
      </c>
      <c r="AN70" s="67"/>
      <c r="AO70" s="64">
        <f t="shared" si="66"/>
        <v>33</v>
      </c>
      <c r="AP70" s="68"/>
      <c r="AQ70" s="68"/>
      <c r="AR70" s="68"/>
      <c r="AS70" s="68"/>
      <c r="AT70" s="68"/>
      <c r="AU70" s="68"/>
      <c r="AV70" s="68"/>
      <c r="AW70" s="69">
        <v>0</v>
      </c>
      <c r="AX70" s="64">
        <f t="shared" si="67"/>
        <v>33</v>
      </c>
      <c r="AY70" s="70">
        <f t="shared" si="59"/>
        <v>0</v>
      </c>
      <c r="AZ70" s="71">
        <f t="shared" si="68"/>
        <v>33</v>
      </c>
      <c r="BA70" s="72">
        <f t="shared" si="69"/>
        <v>0</v>
      </c>
      <c r="BB70" s="71">
        <f t="shared" si="70"/>
        <v>9</v>
      </c>
      <c r="BC70" s="72">
        <f t="shared" si="71"/>
        <v>0</v>
      </c>
      <c r="BD70" s="71">
        <f t="shared" si="72"/>
        <v>22</v>
      </c>
      <c r="BE70" s="73">
        <f t="shared" si="73"/>
        <v>0</v>
      </c>
      <c r="BF70" s="71">
        <f t="shared" si="74"/>
        <v>4</v>
      </c>
      <c r="BG70" s="71">
        <f t="shared" si="75"/>
        <v>4</v>
      </c>
      <c r="BH70" s="74" t="str">
        <f t="shared" si="76"/>
        <v>4 v</v>
      </c>
      <c r="BI70" s="77">
        <f t="shared" si="77"/>
        <v>0</v>
      </c>
      <c r="BJ70" s="75">
        <v>0</v>
      </c>
      <c r="BK70" s="138">
        <f t="shared" si="78"/>
        <v>0</v>
      </c>
      <c r="BL70" s="71">
        <f t="shared" si="79"/>
        <v>57</v>
      </c>
      <c r="BM70" s="72">
        <f t="shared" si="80"/>
        <v>0</v>
      </c>
      <c r="BN70" s="71">
        <f t="shared" si="81"/>
        <v>10</v>
      </c>
      <c r="BO70" s="72">
        <f t="shared" si="82"/>
        <v>0</v>
      </c>
      <c r="BP70" s="76">
        <f t="shared" si="83"/>
        <v>38</v>
      </c>
      <c r="BQ70" s="68">
        <f t="shared" si="84"/>
        <v>0</v>
      </c>
      <c r="BR70" s="76">
        <f t="shared" si="85"/>
        <v>11</v>
      </c>
      <c r="BS70" s="71">
        <f t="shared" si="86"/>
        <v>11</v>
      </c>
      <c r="BT70" s="74" t="str">
        <f t="shared" si="87"/>
        <v>11 v</v>
      </c>
    </row>
    <row r="71" spans="3:72" ht="15.75">
      <c r="C71" s="2">
        <f>+VSS!C71</f>
        <v>77</v>
      </c>
      <c r="D71" s="2">
        <f>+VSS!D71</f>
        <v>0</v>
      </c>
      <c r="E71" s="10">
        <f>VSS!E71</f>
        <v>0</v>
      </c>
      <c r="F71" s="2">
        <f>+VSS!F71</f>
        <v>0</v>
      </c>
      <c r="G71" s="10" t="str">
        <f>+VSS!G71</f>
        <v>v</v>
      </c>
      <c r="H71" s="34">
        <f>+VSS!H71</f>
        <v>0</v>
      </c>
      <c r="I71" s="2"/>
      <c r="J71" s="2"/>
      <c r="K71" s="2"/>
      <c r="L71" s="2"/>
      <c r="M71" s="6">
        <f>+VSS!M71</f>
        <v>0</v>
      </c>
      <c r="N71" s="6">
        <f>+VSS!N71</f>
        <v>0</v>
      </c>
      <c r="O71" s="6">
        <f>+VSS!O71</f>
        <v>0</v>
      </c>
      <c r="P71" s="6">
        <f>+VSS!P71</f>
        <v>0</v>
      </c>
      <c r="Q71" s="6">
        <f>+VSS!Q71</f>
        <v>0</v>
      </c>
      <c r="R71" s="64">
        <f t="shared" si="60"/>
        <v>0</v>
      </c>
      <c r="S71" s="6">
        <f>+VSS!S71</f>
        <v>0</v>
      </c>
      <c r="T71" s="6">
        <f>+VSS!T71</f>
        <v>0</v>
      </c>
      <c r="U71" s="6">
        <f>+VSS!U71</f>
        <v>0</v>
      </c>
      <c r="V71" s="6">
        <f>+VSS!V71</f>
        <v>0</v>
      </c>
      <c r="W71" s="6">
        <f>+VSS!W71</f>
        <v>0</v>
      </c>
      <c r="X71" s="64">
        <f t="shared" si="61"/>
        <v>0</v>
      </c>
      <c r="Y71" s="6">
        <f>+VSS!Y71</f>
        <v>0</v>
      </c>
      <c r="Z71" s="6">
        <f>+VSS!Z71</f>
        <v>0</v>
      </c>
      <c r="AA71" s="6">
        <f>+VSS!AA71</f>
        <v>0</v>
      </c>
      <c r="AB71" s="6">
        <f>+VSS!AB71</f>
        <v>0</v>
      </c>
      <c r="AC71" s="6">
        <f>+VSS!AC71</f>
        <v>0</v>
      </c>
      <c r="AD71" s="64">
        <f t="shared" si="62"/>
        <v>0</v>
      </c>
      <c r="AE71" s="6">
        <f>+VSS!AE71</f>
        <v>0</v>
      </c>
      <c r="AF71" s="6">
        <f>+VSS!AF71</f>
        <v>0</v>
      </c>
      <c r="AG71" s="6">
        <f>+VSS!AG71</f>
        <v>0</v>
      </c>
      <c r="AH71" s="6">
        <f>+VSS!AH71</f>
        <v>0</v>
      </c>
      <c r="AI71" s="6">
        <f>+VSS!AI71</f>
        <v>0</v>
      </c>
      <c r="AJ71" s="64">
        <f t="shared" si="63"/>
        <v>0</v>
      </c>
      <c r="AK71" s="66">
        <f t="shared" si="64"/>
        <v>0</v>
      </c>
      <c r="AL71" s="64">
        <f t="shared" si="65"/>
        <v>52</v>
      </c>
      <c r="AM71" s="34">
        <v>0</v>
      </c>
      <c r="AN71" s="67"/>
      <c r="AO71" s="64">
        <f t="shared" si="66"/>
        <v>33</v>
      </c>
      <c r="AP71" s="68"/>
      <c r="AQ71" s="68"/>
      <c r="AR71" s="68"/>
      <c r="AS71" s="68"/>
      <c r="AT71" s="68"/>
      <c r="AU71" s="68"/>
      <c r="AV71" s="68"/>
      <c r="AW71" s="69">
        <v>0</v>
      </c>
      <c r="AX71" s="64">
        <f t="shared" si="67"/>
        <v>33</v>
      </c>
      <c r="AY71" s="70">
        <f t="shared" si="59"/>
        <v>0</v>
      </c>
      <c r="AZ71" s="71">
        <f t="shared" si="68"/>
        <v>33</v>
      </c>
      <c r="BA71" s="72">
        <f t="shared" si="69"/>
        <v>0</v>
      </c>
      <c r="BB71" s="71">
        <f t="shared" si="70"/>
        <v>9</v>
      </c>
      <c r="BC71" s="72">
        <f t="shared" si="71"/>
        <v>0</v>
      </c>
      <c r="BD71" s="71">
        <f t="shared" si="72"/>
        <v>22</v>
      </c>
      <c r="BE71" s="73">
        <f t="shared" si="73"/>
        <v>0</v>
      </c>
      <c r="BF71" s="71">
        <f t="shared" si="74"/>
        <v>4</v>
      </c>
      <c r="BG71" s="71">
        <f t="shared" si="75"/>
        <v>4</v>
      </c>
      <c r="BH71" s="74" t="str">
        <f t="shared" si="76"/>
        <v>4 v</v>
      </c>
      <c r="BI71" s="77">
        <f t="shared" si="77"/>
        <v>0</v>
      </c>
      <c r="BJ71" s="75">
        <v>0</v>
      </c>
      <c r="BK71" s="138">
        <f t="shared" si="78"/>
        <v>0</v>
      </c>
      <c r="BL71" s="71">
        <f t="shared" si="79"/>
        <v>57</v>
      </c>
      <c r="BM71" s="72">
        <f t="shared" si="80"/>
        <v>0</v>
      </c>
      <c r="BN71" s="71">
        <f t="shared" si="81"/>
        <v>10</v>
      </c>
      <c r="BO71" s="72">
        <f t="shared" si="82"/>
        <v>0</v>
      </c>
      <c r="BP71" s="76">
        <f t="shared" si="83"/>
        <v>38</v>
      </c>
      <c r="BQ71" s="68">
        <f t="shared" si="84"/>
        <v>0</v>
      </c>
      <c r="BR71" s="76">
        <f t="shared" si="85"/>
        <v>11</v>
      </c>
      <c r="BS71" s="71">
        <f t="shared" si="86"/>
        <v>11</v>
      </c>
      <c r="BT71" s="74" t="str">
        <f t="shared" si="87"/>
        <v>11 v</v>
      </c>
    </row>
    <row r="72" spans="3:72" ht="15.75">
      <c r="C72" s="2">
        <f>+VSS!C72</f>
        <v>78</v>
      </c>
      <c r="D72" s="2">
        <f>+VSS!D72</f>
        <v>0</v>
      </c>
      <c r="E72" s="10">
        <f>VSS!E72</f>
        <v>0</v>
      </c>
      <c r="F72" s="2">
        <f>+VSS!F72</f>
        <v>0</v>
      </c>
      <c r="G72" s="10" t="str">
        <f>+VSS!G72</f>
        <v>v</v>
      </c>
      <c r="H72" s="34">
        <f>+VSS!H72</f>
        <v>0</v>
      </c>
      <c r="I72" s="2"/>
      <c r="J72" s="2"/>
      <c r="K72" s="2"/>
      <c r="L72" s="2"/>
      <c r="M72" s="6">
        <f>+VSS!M72</f>
        <v>0</v>
      </c>
      <c r="N72" s="6">
        <f>+VSS!N72</f>
        <v>0</v>
      </c>
      <c r="O72" s="6">
        <f>+VSS!O72</f>
        <v>0</v>
      </c>
      <c r="P72" s="6">
        <f>+VSS!P72</f>
        <v>0</v>
      </c>
      <c r="Q72" s="6">
        <f>+VSS!Q72</f>
        <v>0</v>
      </c>
      <c r="R72" s="64">
        <f t="shared" si="60"/>
        <v>0</v>
      </c>
      <c r="S72" s="6">
        <f>+VSS!S72</f>
        <v>0</v>
      </c>
      <c r="T72" s="6">
        <f>+VSS!T72</f>
        <v>0</v>
      </c>
      <c r="U72" s="6">
        <f>+VSS!U72</f>
        <v>0</v>
      </c>
      <c r="V72" s="6">
        <f>+VSS!V72</f>
        <v>0</v>
      </c>
      <c r="W72" s="6">
        <f>+VSS!W72</f>
        <v>0</v>
      </c>
      <c r="X72" s="64">
        <f t="shared" si="61"/>
        <v>0</v>
      </c>
      <c r="Y72" s="6">
        <f>+VSS!Y72</f>
        <v>0</v>
      </c>
      <c r="Z72" s="6">
        <f>+VSS!Z72</f>
        <v>0</v>
      </c>
      <c r="AA72" s="6">
        <f>+VSS!AA72</f>
        <v>0</v>
      </c>
      <c r="AB72" s="6">
        <f>+VSS!AB72</f>
        <v>0</v>
      </c>
      <c r="AC72" s="6">
        <f>+VSS!AC72</f>
        <v>0</v>
      </c>
      <c r="AD72" s="64">
        <f t="shared" si="62"/>
        <v>0</v>
      </c>
      <c r="AE72" s="6">
        <f>+VSS!AE72</f>
        <v>0</v>
      </c>
      <c r="AF72" s="6">
        <f>+VSS!AF72</f>
        <v>0</v>
      </c>
      <c r="AG72" s="6">
        <f>+VSS!AG72</f>
        <v>0</v>
      </c>
      <c r="AH72" s="6">
        <f>+VSS!AH72</f>
        <v>0</v>
      </c>
      <c r="AI72" s="6">
        <f>+VSS!AI72</f>
        <v>0</v>
      </c>
      <c r="AJ72" s="64">
        <f t="shared" si="63"/>
        <v>0</v>
      </c>
      <c r="AK72" s="66">
        <f t="shared" si="64"/>
        <v>0</v>
      </c>
      <c r="AL72" s="64">
        <f t="shared" si="65"/>
        <v>52</v>
      </c>
      <c r="AM72" s="34">
        <v>0</v>
      </c>
      <c r="AN72" s="67"/>
      <c r="AO72" s="64">
        <f t="shared" si="66"/>
        <v>33</v>
      </c>
      <c r="AP72" s="68"/>
      <c r="AQ72" s="68"/>
      <c r="AR72" s="68"/>
      <c r="AS72" s="68"/>
      <c r="AT72" s="68"/>
      <c r="AU72" s="68"/>
      <c r="AV72" s="68"/>
      <c r="AW72" s="69">
        <v>0</v>
      </c>
      <c r="AX72" s="64">
        <f t="shared" si="67"/>
        <v>33</v>
      </c>
      <c r="AY72" s="70">
        <f t="shared" si="59"/>
        <v>0</v>
      </c>
      <c r="AZ72" s="71">
        <f t="shared" si="68"/>
        <v>33</v>
      </c>
      <c r="BA72" s="72">
        <f t="shared" si="69"/>
        <v>0</v>
      </c>
      <c r="BB72" s="71">
        <f t="shared" si="70"/>
        <v>9</v>
      </c>
      <c r="BC72" s="72">
        <f t="shared" si="71"/>
        <v>0</v>
      </c>
      <c r="BD72" s="71">
        <f t="shared" si="72"/>
        <v>22</v>
      </c>
      <c r="BE72" s="73">
        <f t="shared" si="73"/>
        <v>0</v>
      </c>
      <c r="BF72" s="71">
        <f t="shared" si="74"/>
        <v>4</v>
      </c>
      <c r="BG72" s="71">
        <f t="shared" si="75"/>
        <v>4</v>
      </c>
      <c r="BH72" s="74" t="str">
        <f t="shared" si="76"/>
        <v>4 v</v>
      </c>
      <c r="BI72" s="77">
        <f t="shared" si="77"/>
        <v>0</v>
      </c>
      <c r="BJ72" s="75">
        <v>0</v>
      </c>
      <c r="BK72" s="138">
        <f t="shared" si="78"/>
        <v>0</v>
      </c>
      <c r="BL72" s="71">
        <f t="shared" si="79"/>
        <v>57</v>
      </c>
      <c r="BM72" s="72">
        <f t="shared" si="80"/>
        <v>0</v>
      </c>
      <c r="BN72" s="71">
        <f t="shared" si="81"/>
        <v>10</v>
      </c>
      <c r="BO72" s="72">
        <f t="shared" si="82"/>
        <v>0</v>
      </c>
      <c r="BP72" s="76">
        <f t="shared" si="83"/>
        <v>38</v>
      </c>
      <c r="BQ72" s="68">
        <f t="shared" si="84"/>
        <v>0</v>
      </c>
      <c r="BR72" s="76">
        <f t="shared" si="85"/>
        <v>11</v>
      </c>
      <c r="BS72" s="71">
        <f t="shared" si="86"/>
        <v>11</v>
      </c>
      <c r="BT72" s="74" t="str">
        <f t="shared" si="87"/>
        <v>11 v</v>
      </c>
    </row>
    <row r="73" spans="3:72" ht="15.75">
      <c r="C73" s="2">
        <f>+VSS!C73</f>
        <v>79</v>
      </c>
      <c r="D73" s="2">
        <f>+VSS!D73</f>
        <v>0</v>
      </c>
      <c r="E73" s="10">
        <f>VSS!E73</f>
        <v>0</v>
      </c>
      <c r="F73" s="2">
        <f>+VSS!F73</f>
        <v>0</v>
      </c>
      <c r="G73" s="10" t="str">
        <f>+VSS!G73</f>
        <v>v</v>
      </c>
      <c r="H73" s="34">
        <f>+VSS!H73</f>
        <v>0</v>
      </c>
      <c r="I73" s="2"/>
      <c r="J73" s="2"/>
      <c r="K73" s="2"/>
      <c r="L73" s="2"/>
      <c r="M73" s="6">
        <f>+VSS!M73</f>
        <v>0</v>
      </c>
      <c r="N73" s="6">
        <f>+VSS!N73</f>
        <v>0</v>
      </c>
      <c r="O73" s="6">
        <f>+VSS!O73</f>
        <v>0</v>
      </c>
      <c r="P73" s="6">
        <f>+VSS!P73</f>
        <v>0</v>
      </c>
      <c r="Q73" s="6">
        <f>+VSS!Q73</f>
        <v>0</v>
      </c>
      <c r="R73" s="64">
        <f t="shared" si="60"/>
        <v>0</v>
      </c>
      <c r="S73" s="6">
        <f>+VSS!S73</f>
        <v>0</v>
      </c>
      <c r="T73" s="6">
        <f>+VSS!T73</f>
        <v>0</v>
      </c>
      <c r="U73" s="6">
        <f>+VSS!U73</f>
        <v>0</v>
      </c>
      <c r="V73" s="6">
        <f>+VSS!V73</f>
        <v>0</v>
      </c>
      <c r="W73" s="6">
        <f>+VSS!W73</f>
        <v>0</v>
      </c>
      <c r="X73" s="64">
        <f t="shared" si="61"/>
        <v>0</v>
      </c>
      <c r="Y73" s="6">
        <f>+VSS!Y73</f>
        <v>0</v>
      </c>
      <c r="Z73" s="6">
        <f>+VSS!Z73</f>
        <v>0</v>
      </c>
      <c r="AA73" s="6">
        <f>+VSS!AA73</f>
        <v>0</v>
      </c>
      <c r="AB73" s="6">
        <f>+VSS!AB73</f>
        <v>0</v>
      </c>
      <c r="AC73" s="6">
        <f>+VSS!AC73</f>
        <v>0</v>
      </c>
      <c r="AD73" s="64">
        <f t="shared" si="62"/>
        <v>0</v>
      </c>
      <c r="AE73" s="6">
        <f>+VSS!AE73</f>
        <v>0</v>
      </c>
      <c r="AF73" s="6">
        <f>+VSS!AF73</f>
        <v>0</v>
      </c>
      <c r="AG73" s="6">
        <f>+VSS!AG73</f>
        <v>0</v>
      </c>
      <c r="AH73" s="6">
        <f>+VSS!AH73</f>
        <v>0</v>
      </c>
      <c r="AI73" s="6">
        <f>+VSS!AI73</f>
        <v>0</v>
      </c>
      <c r="AJ73" s="64">
        <f t="shared" si="63"/>
        <v>0</v>
      </c>
      <c r="AK73" s="66">
        <f t="shared" si="64"/>
        <v>0</v>
      </c>
      <c r="AL73" s="64">
        <f t="shared" si="65"/>
        <v>52</v>
      </c>
      <c r="AM73" s="34">
        <v>0</v>
      </c>
      <c r="AN73" s="67"/>
      <c r="AO73" s="64">
        <f t="shared" si="66"/>
        <v>33</v>
      </c>
      <c r="AP73" s="68"/>
      <c r="AQ73" s="68"/>
      <c r="AR73" s="68"/>
      <c r="AS73" s="68"/>
      <c r="AT73" s="68"/>
      <c r="AU73" s="68"/>
      <c r="AV73" s="68"/>
      <c r="AW73" s="69">
        <v>0</v>
      </c>
      <c r="AX73" s="64">
        <f t="shared" si="67"/>
        <v>33</v>
      </c>
      <c r="AY73" s="70">
        <f t="shared" si="59"/>
        <v>0</v>
      </c>
      <c r="AZ73" s="71">
        <f t="shared" si="68"/>
        <v>33</v>
      </c>
      <c r="BA73" s="72">
        <f t="shared" si="69"/>
        <v>0</v>
      </c>
      <c r="BB73" s="71">
        <f t="shared" si="70"/>
        <v>9</v>
      </c>
      <c r="BC73" s="72">
        <f t="shared" si="71"/>
        <v>0</v>
      </c>
      <c r="BD73" s="71">
        <f t="shared" si="72"/>
        <v>22</v>
      </c>
      <c r="BE73" s="73">
        <f t="shared" si="73"/>
        <v>0</v>
      </c>
      <c r="BF73" s="71">
        <f t="shared" si="74"/>
        <v>4</v>
      </c>
      <c r="BG73" s="71">
        <f t="shared" si="75"/>
        <v>4</v>
      </c>
      <c r="BH73" s="74" t="str">
        <f t="shared" si="76"/>
        <v>4 v</v>
      </c>
      <c r="BI73" s="77">
        <f t="shared" si="77"/>
        <v>0</v>
      </c>
      <c r="BJ73" s="75">
        <v>0</v>
      </c>
      <c r="BK73" s="138">
        <f t="shared" si="78"/>
        <v>0</v>
      </c>
      <c r="BL73" s="71">
        <f t="shared" si="79"/>
        <v>57</v>
      </c>
      <c r="BM73" s="72">
        <f t="shared" si="80"/>
        <v>0</v>
      </c>
      <c r="BN73" s="71">
        <f t="shared" si="81"/>
        <v>10</v>
      </c>
      <c r="BO73" s="72">
        <f t="shared" si="82"/>
        <v>0</v>
      </c>
      <c r="BP73" s="76">
        <f t="shared" si="83"/>
        <v>38</v>
      </c>
      <c r="BQ73" s="68">
        <f t="shared" si="84"/>
        <v>0</v>
      </c>
      <c r="BR73" s="76">
        <f t="shared" si="85"/>
        <v>11</v>
      </c>
      <c r="BS73" s="71">
        <f t="shared" si="86"/>
        <v>11</v>
      </c>
      <c r="BT73" s="74" t="str">
        <f t="shared" si="87"/>
        <v>11 v</v>
      </c>
    </row>
    <row r="74" spans="3:72" ht="15.75">
      <c r="C74" s="2">
        <f>+VSS!C74</f>
        <v>80</v>
      </c>
      <c r="D74" s="2">
        <f>+VSS!D74</f>
        <v>0</v>
      </c>
      <c r="E74" s="10">
        <f>VSS!E74</f>
        <v>0</v>
      </c>
      <c r="F74" s="2">
        <f>+VSS!F74</f>
        <v>0</v>
      </c>
      <c r="G74" s="10" t="str">
        <f>+VSS!G74</f>
        <v>v</v>
      </c>
      <c r="H74" s="34">
        <f>+VSS!H74</f>
        <v>0</v>
      </c>
      <c r="I74" s="2"/>
      <c r="J74" s="2"/>
      <c r="K74" s="2"/>
      <c r="L74" s="2"/>
      <c r="M74" s="6">
        <f>+VSS!M74</f>
        <v>0</v>
      </c>
      <c r="N74" s="6">
        <f>+VSS!N74</f>
        <v>0</v>
      </c>
      <c r="O74" s="6">
        <f>+VSS!O74</f>
        <v>0</v>
      </c>
      <c r="P74" s="6">
        <f>+VSS!P74</f>
        <v>0</v>
      </c>
      <c r="Q74" s="6">
        <f>+VSS!Q74</f>
        <v>0</v>
      </c>
      <c r="R74" s="64">
        <f t="shared" si="60"/>
        <v>0</v>
      </c>
      <c r="S74" s="6">
        <f>+VSS!S74</f>
        <v>0</v>
      </c>
      <c r="T74" s="6">
        <f>+VSS!T74</f>
        <v>0</v>
      </c>
      <c r="U74" s="6">
        <f>+VSS!U74</f>
        <v>0</v>
      </c>
      <c r="V74" s="6">
        <f>+VSS!V74</f>
        <v>0</v>
      </c>
      <c r="W74" s="6">
        <f>+VSS!W74</f>
        <v>0</v>
      </c>
      <c r="X74" s="64">
        <f t="shared" si="61"/>
        <v>0</v>
      </c>
      <c r="Y74" s="6">
        <f>+VSS!Y74</f>
        <v>0</v>
      </c>
      <c r="Z74" s="6">
        <f>+VSS!Z74</f>
        <v>0</v>
      </c>
      <c r="AA74" s="6">
        <f>+VSS!AA74</f>
        <v>0</v>
      </c>
      <c r="AB74" s="6">
        <f>+VSS!AB74</f>
        <v>0</v>
      </c>
      <c r="AC74" s="6">
        <f>+VSS!AC74</f>
        <v>0</v>
      </c>
      <c r="AD74" s="64">
        <f t="shared" si="62"/>
        <v>0</v>
      </c>
      <c r="AE74" s="6">
        <f>+VSS!AE74</f>
        <v>0</v>
      </c>
      <c r="AF74" s="6">
        <f>+VSS!AF74</f>
        <v>0</v>
      </c>
      <c r="AG74" s="6">
        <f>+VSS!AG74</f>
        <v>0</v>
      </c>
      <c r="AH74" s="6">
        <f>+VSS!AH74</f>
        <v>0</v>
      </c>
      <c r="AI74" s="6">
        <f>+VSS!AI74</f>
        <v>0</v>
      </c>
      <c r="AJ74" s="64">
        <f t="shared" si="63"/>
        <v>0</v>
      </c>
      <c r="AK74" s="66">
        <f t="shared" si="64"/>
        <v>0</v>
      </c>
      <c r="AL74" s="64">
        <f t="shared" si="65"/>
        <v>52</v>
      </c>
      <c r="AM74" s="34">
        <v>0</v>
      </c>
      <c r="AN74" s="67"/>
      <c r="AO74" s="64">
        <f t="shared" si="66"/>
        <v>33</v>
      </c>
      <c r="AP74" s="68"/>
      <c r="AQ74" s="68"/>
      <c r="AR74" s="68"/>
      <c r="AS74" s="68"/>
      <c r="AT74" s="68"/>
      <c r="AU74" s="68"/>
      <c r="AV74" s="68"/>
      <c r="AW74" s="69">
        <v>0</v>
      </c>
      <c r="AX74" s="64">
        <f t="shared" si="67"/>
        <v>33</v>
      </c>
      <c r="AY74" s="70">
        <f t="shared" si="59"/>
        <v>0</v>
      </c>
      <c r="AZ74" s="71">
        <f t="shared" si="68"/>
        <v>33</v>
      </c>
      <c r="BA74" s="72">
        <f t="shared" si="69"/>
        <v>0</v>
      </c>
      <c r="BB74" s="71">
        <f t="shared" si="70"/>
        <v>9</v>
      </c>
      <c r="BC74" s="72">
        <f t="shared" si="71"/>
        <v>0</v>
      </c>
      <c r="BD74" s="71">
        <f t="shared" si="72"/>
        <v>22</v>
      </c>
      <c r="BE74" s="73">
        <f t="shared" si="73"/>
        <v>0</v>
      </c>
      <c r="BF74" s="71">
        <f t="shared" si="74"/>
        <v>4</v>
      </c>
      <c r="BG74" s="71">
        <f t="shared" si="75"/>
        <v>4</v>
      </c>
      <c r="BH74" s="74" t="str">
        <f t="shared" si="76"/>
        <v>4 v</v>
      </c>
      <c r="BI74" s="77">
        <f t="shared" si="77"/>
        <v>0</v>
      </c>
      <c r="BJ74" s="75">
        <v>0</v>
      </c>
      <c r="BK74" s="138">
        <f t="shared" si="78"/>
        <v>0</v>
      </c>
      <c r="BL74" s="71">
        <f t="shared" si="79"/>
        <v>57</v>
      </c>
      <c r="BM74" s="72">
        <f t="shared" si="80"/>
        <v>0</v>
      </c>
      <c r="BN74" s="71">
        <f t="shared" si="81"/>
        <v>10</v>
      </c>
      <c r="BO74" s="72">
        <f t="shared" si="82"/>
        <v>0</v>
      </c>
      <c r="BP74" s="76">
        <f t="shared" si="83"/>
        <v>38</v>
      </c>
      <c r="BQ74" s="68">
        <f t="shared" si="84"/>
        <v>0</v>
      </c>
      <c r="BR74" s="76">
        <f t="shared" si="85"/>
        <v>11</v>
      </c>
      <c r="BS74" s="71">
        <f t="shared" si="86"/>
        <v>11</v>
      </c>
      <c r="BT74" s="74" t="str">
        <f t="shared" si="87"/>
        <v>11 v</v>
      </c>
    </row>
    <row r="75" spans="3:72" ht="15.75">
      <c r="C75" s="2">
        <f>+VSS!C75</f>
        <v>81</v>
      </c>
      <c r="D75" s="2">
        <f>+VSS!D75</f>
        <v>0</v>
      </c>
      <c r="E75" s="10">
        <f>VSS!E75</f>
        <v>0</v>
      </c>
      <c r="F75" s="2">
        <f>+VSS!F75</f>
        <v>0</v>
      </c>
      <c r="G75" s="10" t="str">
        <f>+VSS!G75</f>
        <v>v</v>
      </c>
      <c r="H75" s="34">
        <f>+VSS!H75</f>
        <v>0</v>
      </c>
      <c r="I75" s="2"/>
      <c r="J75" s="2"/>
      <c r="K75" s="2"/>
      <c r="L75" s="2"/>
      <c r="M75" s="6">
        <f>+VSS!M75</f>
        <v>0</v>
      </c>
      <c r="N75" s="6">
        <f>+VSS!N75</f>
        <v>0</v>
      </c>
      <c r="O75" s="6">
        <f>+VSS!O75</f>
        <v>0</v>
      </c>
      <c r="P75" s="6">
        <f>+VSS!P75</f>
        <v>0</v>
      </c>
      <c r="Q75" s="6">
        <f>+VSS!Q75</f>
        <v>0</v>
      </c>
      <c r="R75" s="64">
        <f t="shared" si="60"/>
        <v>0</v>
      </c>
      <c r="S75" s="6">
        <f>+VSS!S75</f>
        <v>0</v>
      </c>
      <c r="T75" s="6">
        <f>+VSS!T75</f>
        <v>0</v>
      </c>
      <c r="U75" s="6">
        <f>+VSS!U75</f>
        <v>0</v>
      </c>
      <c r="V75" s="6">
        <f>+VSS!V75</f>
        <v>0</v>
      </c>
      <c r="W75" s="6">
        <f>+VSS!W75</f>
        <v>0</v>
      </c>
      <c r="X75" s="64">
        <f t="shared" si="61"/>
        <v>0</v>
      </c>
      <c r="Y75" s="6">
        <f>+VSS!Y75</f>
        <v>0</v>
      </c>
      <c r="Z75" s="6">
        <f>+VSS!Z75</f>
        <v>0</v>
      </c>
      <c r="AA75" s="6">
        <f>+VSS!AA75</f>
        <v>0</v>
      </c>
      <c r="AB75" s="6">
        <f>+VSS!AB75</f>
        <v>0</v>
      </c>
      <c r="AC75" s="6">
        <f>+VSS!AC75</f>
        <v>0</v>
      </c>
      <c r="AD75" s="64">
        <f t="shared" si="62"/>
        <v>0</v>
      </c>
      <c r="AE75" s="6">
        <f>+VSS!AE75</f>
        <v>0</v>
      </c>
      <c r="AF75" s="6">
        <f>+VSS!AF75</f>
        <v>0</v>
      </c>
      <c r="AG75" s="6">
        <f>+VSS!AG75</f>
        <v>0</v>
      </c>
      <c r="AH75" s="6">
        <f>+VSS!AH75</f>
        <v>0</v>
      </c>
      <c r="AI75" s="6">
        <f>+VSS!AI75</f>
        <v>0</v>
      </c>
      <c r="AJ75" s="64">
        <f t="shared" si="63"/>
        <v>0</v>
      </c>
      <c r="AK75" s="66">
        <f t="shared" si="64"/>
        <v>0</v>
      </c>
      <c r="AL75" s="64">
        <f t="shared" si="65"/>
        <v>52</v>
      </c>
      <c r="AM75" s="34">
        <v>0</v>
      </c>
      <c r="AN75" s="67"/>
      <c r="AO75" s="64">
        <f t="shared" si="66"/>
        <v>33</v>
      </c>
      <c r="AP75" s="76"/>
      <c r="AQ75" s="76"/>
      <c r="AR75" s="76"/>
      <c r="AS75" s="76"/>
      <c r="AT75" s="76"/>
      <c r="AU75" s="76"/>
      <c r="AV75" s="76"/>
      <c r="AW75" s="69">
        <v>0</v>
      </c>
      <c r="AX75" s="64">
        <f t="shared" si="67"/>
        <v>33</v>
      </c>
      <c r="AY75" s="70">
        <f t="shared" si="59"/>
        <v>0</v>
      </c>
      <c r="AZ75" s="71">
        <f t="shared" si="68"/>
        <v>33</v>
      </c>
      <c r="BA75" s="72">
        <f t="shared" si="69"/>
        <v>0</v>
      </c>
      <c r="BB75" s="71">
        <f t="shared" si="70"/>
        <v>9</v>
      </c>
      <c r="BC75" s="72">
        <f t="shared" si="71"/>
        <v>0</v>
      </c>
      <c r="BD75" s="71">
        <f t="shared" si="72"/>
        <v>22</v>
      </c>
      <c r="BE75" s="73">
        <f t="shared" si="73"/>
        <v>0</v>
      </c>
      <c r="BF75" s="71">
        <f t="shared" si="74"/>
        <v>4</v>
      </c>
      <c r="BG75" s="71">
        <f t="shared" si="75"/>
        <v>4</v>
      </c>
      <c r="BH75" s="74" t="str">
        <f t="shared" si="76"/>
        <v>4 v</v>
      </c>
      <c r="BI75" s="77">
        <f t="shared" si="77"/>
        <v>0</v>
      </c>
      <c r="BJ75" s="75">
        <v>0</v>
      </c>
      <c r="BK75" s="138">
        <f t="shared" si="78"/>
        <v>0</v>
      </c>
      <c r="BL75" s="71">
        <f t="shared" si="79"/>
        <v>57</v>
      </c>
      <c r="BM75" s="72">
        <f t="shared" si="80"/>
        <v>0</v>
      </c>
      <c r="BN75" s="71">
        <f t="shared" si="81"/>
        <v>10</v>
      </c>
      <c r="BO75" s="72">
        <f t="shared" si="82"/>
        <v>0</v>
      </c>
      <c r="BP75" s="76">
        <f t="shared" si="83"/>
        <v>38</v>
      </c>
      <c r="BQ75" s="68">
        <f t="shared" si="84"/>
        <v>0</v>
      </c>
      <c r="BR75" s="76">
        <f t="shared" si="85"/>
        <v>11</v>
      </c>
      <c r="BS75" s="71">
        <f t="shared" si="86"/>
        <v>11</v>
      </c>
      <c r="BT75" s="74" t="str">
        <f t="shared" si="87"/>
        <v>11 v</v>
      </c>
    </row>
    <row r="76" spans="3:72" ht="15.75">
      <c r="C76" s="2">
        <f>+VSS!C76</f>
        <v>82</v>
      </c>
      <c r="D76" s="2">
        <f>+VSS!D76</f>
        <v>0</v>
      </c>
      <c r="E76" s="10">
        <f>VSS!E76</f>
        <v>0</v>
      </c>
      <c r="F76" s="2">
        <f>+VSS!F76</f>
        <v>0</v>
      </c>
      <c r="G76" s="10" t="str">
        <f>+VSS!G76</f>
        <v>v</v>
      </c>
      <c r="H76" s="34">
        <f>+VSS!H76</f>
        <v>0</v>
      </c>
      <c r="I76" s="2"/>
      <c r="J76" s="2"/>
      <c r="K76" s="2"/>
      <c r="L76" s="2"/>
      <c r="M76" s="6">
        <f>+VSS!M76</f>
        <v>0</v>
      </c>
      <c r="N76" s="6">
        <f>+VSS!N76</f>
        <v>0</v>
      </c>
      <c r="O76" s="6">
        <f>+VSS!O76</f>
        <v>0</v>
      </c>
      <c r="P76" s="6">
        <f>+VSS!P76</f>
        <v>0</v>
      </c>
      <c r="Q76" s="6">
        <f>+VSS!Q76</f>
        <v>0</v>
      </c>
      <c r="R76" s="64">
        <f t="shared" si="60"/>
        <v>0</v>
      </c>
      <c r="S76" s="6">
        <f>+VSS!S76</f>
        <v>0</v>
      </c>
      <c r="T76" s="6">
        <f>+VSS!T76</f>
        <v>0</v>
      </c>
      <c r="U76" s="6">
        <f>+VSS!U76</f>
        <v>0</v>
      </c>
      <c r="V76" s="6">
        <f>+VSS!V76</f>
        <v>0</v>
      </c>
      <c r="W76" s="6">
        <f>+VSS!W76</f>
        <v>0</v>
      </c>
      <c r="X76" s="64">
        <f t="shared" si="61"/>
        <v>0</v>
      </c>
      <c r="Y76" s="6">
        <f>+VSS!Y76</f>
        <v>0</v>
      </c>
      <c r="Z76" s="6">
        <f>+VSS!Z76</f>
        <v>0</v>
      </c>
      <c r="AA76" s="6">
        <f>+VSS!AA76</f>
        <v>0</v>
      </c>
      <c r="AB76" s="6">
        <f>+VSS!AB76</f>
        <v>0</v>
      </c>
      <c r="AC76" s="6">
        <f>+VSS!AC76</f>
        <v>0</v>
      </c>
      <c r="AD76" s="64">
        <f t="shared" si="62"/>
        <v>0</v>
      </c>
      <c r="AE76" s="6">
        <f>+VSS!AE76</f>
        <v>0</v>
      </c>
      <c r="AF76" s="6">
        <f>+VSS!AF76</f>
        <v>0</v>
      </c>
      <c r="AG76" s="6">
        <f>+VSS!AG76</f>
        <v>0</v>
      </c>
      <c r="AH76" s="6">
        <f>+VSS!AH76</f>
        <v>0</v>
      </c>
      <c r="AI76" s="6">
        <f>+VSS!AI76</f>
        <v>0</v>
      </c>
      <c r="AJ76" s="64">
        <f t="shared" si="63"/>
        <v>0</v>
      </c>
      <c r="AK76" s="66">
        <f t="shared" si="64"/>
        <v>0</v>
      </c>
      <c r="AL76" s="64">
        <f t="shared" si="65"/>
        <v>52</v>
      </c>
      <c r="AM76" s="34">
        <v>0</v>
      </c>
      <c r="AN76" s="67"/>
      <c r="AO76" s="64">
        <f t="shared" si="66"/>
        <v>33</v>
      </c>
      <c r="AP76" s="76"/>
      <c r="AQ76" s="76"/>
      <c r="AR76" s="76"/>
      <c r="AS76" s="76"/>
      <c r="AT76" s="76"/>
      <c r="AU76" s="76"/>
      <c r="AV76" s="76"/>
      <c r="AW76" s="69">
        <v>0</v>
      </c>
      <c r="AX76" s="64">
        <f t="shared" si="67"/>
        <v>33</v>
      </c>
      <c r="AY76" s="70">
        <f t="shared" si="59"/>
        <v>0</v>
      </c>
      <c r="AZ76" s="71">
        <f t="shared" si="68"/>
        <v>33</v>
      </c>
      <c r="BA76" s="72">
        <f t="shared" si="69"/>
        <v>0</v>
      </c>
      <c r="BB76" s="71">
        <f t="shared" si="70"/>
        <v>9</v>
      </c>
      <c r="BC76" s="72">
        <f t="shared" si="71"/>
        <v>0</v>
      </c>
      <c r="BD76" s="71">
        <f t="shared" si="72"/>
        <v>22</v>
      </c>
      <c r="BE76" s="73">
        <f t="shared" si="73"/>
        <v>0</v>
      </c>
      <c r="BF76" s="71">
        <f t="shared" si="74"/>
        <v>4</v>
      </c>
      <c r="BG76" s="71">
        <f t="shared" si="75"/>
        <v>4</v>
      </c>
      <c r="BH76" s="74" t="str">
        <f t="shared" si="76"/>
        <v>4 v</v>
      </c>
      <c r="BI76" s="77">
        <f t="shared" si="77"/>
        <v>0</v>
      </c>
      <c r="BJ76" s="75">
        <v>0</v>
      </c>
      <c r="BK76" s="138">
        <f t="shared" si="78"/>
        <v>0</v>
      </c>
      <c r="BL76" s="71">
        <f t="shared" si="79"/>
        <v>57</v>
      </c>
      <c r="BM76" s="72">
        <f t="shared" si="80"/>
        <v>0</v>
      </c>
      <c r="BN76" s="71">
        <f t="shared" si="81"/>
        <v>10</v>
      </c>
      <c r="BO76" s="72">
        <f t="shared" si="82"/>
        <v>0</v>
      </c>
      <c r="BP76" s="76">
        <f t="shared" si="83"/>
        <v>38</v>
      </c>
      <c r="BQ76" s="68">
        <f t="shared" si="84"/>
        <v>0</v>
      </c>
      <c r="BR76" s="76">
        <f t="shared" si="85"/>
        <v>11</v>
      </c>
      <c r="BS76" s="71">
        <f t="shared" si="86"/>
        <v>11</v>
      </c>
      <c r="BT76" s="74" t="str">
        <f t="shared" si="87"/>
        <v>11 v</v>
      </c>
    </row>
    <row r="77" spans="3:72" ht="15.75">
      <c r="C77" s="2">
        <f>+VSS!C77</f>
        <v>83</v>
      </c>
      <c r="D77" s="2">
        <f>+VSS!D77</f>
        <v>0</v>
      </c>
      <c r="E77" s="10">
        <f>VSS!E77</f>
        <v>0</v>
      </c>
      <c r="F77" s="2">
        <f>+VSS!F77</f>
        <v>0</v>
      </c>
      <c r="G77" s="10" t="str">
        <f>+VSS!G77</f>
        <v>v</v>
      </c>
      <c r="H77" s="34">
        <f>+VSS!H77</f>
        <v>0</v>
      </c>
      <c r="I77" s="2"/>
      <c r="J77" s="2"/>
      <c r="K77" s="2"/>
      <c r="L77" s="2"/>
      <c r="M77" s="6">
        <f>+VSS!M77</f>
        <v>0</v>
      </c>
      <c r="N77" s="6">
        <f>+VSS!N77</f>
        <v>0</v>
      </c>
      <c r="O77" s="6">
        <f>+VSS!O77</f>
        <v>0</v>
      </c>
      <c r="P77" s="6">
        <f>+VSS!P77</f>
        <v>0</v>
      </c>
      <c r="Q77" s="6">
        <f>+VSS!Q77</f>
        <v>0</v>
      </c>
      <c r="R77" s="64">
        <f t="shared" si="60"/>
        <v>0</v>
      </c>
      <c r="S77" s="6">
        <f>+VSS!S77</f>
        <v>0</v>
      </c>
      <c r="T77" s="6">
        <f>+VSS!T77</f>
        <v>0</v>
      </c>
      <c r="U77" s="6">
        <f>+VSS!U77</f>
        <v>0</v>
      </c>
      <c r="V77" s="6">
        <f>+VSS!V77</f>
        <v>0</v>
      </c>
      <c r="W77" s="6">
        <f>+VSS!W77</f>
        <v>0</v>
      </c>
      <c r="X77" s="64">
        <f t="shared" si="61"/>
        <v>0</v>
      </c>
      <c r="Y77" s="6">
        <f>+VSS!Y77</f>
        <v>0</v>
      </c>
      <c r="Z77" s="6">
        <f>+VSS!Z77</f>
        <v>0</v>
      </c>
      <c r="AA77" s="6">
        <f>+VSS!AA77</f>
        <v>0</v>
      </c>
      <c r="AB77" s="6">
        <f>+VSS!AB77</f>
        <v>0</v>
      </c>
      <c r="AC77" s="6">
        <f>+VSS!AC77</f>
        <v>0</v>
      </c>
      <c r="AD77" s="64">
        <f t="shared" si="62"/>
        <v>0</v>
      </c>
      <c r="AE77" s="6">
        <f>+VSS!AE77</f>
        <v>0</v>
      </c>
      <c r="AF77" s="6">
        <f>+VSS!AF77</f>
        <v>0</v>
      </c>
      <c r="AG77" s="6">
        <f>+VSS!AG77</f>
        <v>0</v>
      </c>
      <c r="AH77" s="6">
        <f>+VSS!AH77</f>
        <v>0</v>
      </c>
      <c r="AI77" s="6">
        <f>+VSS!AI77</f>
        <v>0</v>
      </c>
      <c r="AJ77" s="64">
        <f t="shared" si="63"/>
        <v>0</v>
      </c>
      <c r="AK77" s="66">
        <f t="shared" si="64"/>
        <v>0</v>
      </c>
      <c r="AL77" s="64">
        <f t="shared" si="65"/>
        <v>52</v>
      </c>
      <c r="AM77" s="34">
        <v>0</v>
      </c>
      <c r="AN77" s="67"/>
      <c r="AO77" s="64">
        <f t="shared" si="66"/>
        <v>33</v>
      </c>
      <c r="AP77" s="76"/>
      <c r="AQ77" s="76"/>
      <c r="AR77" s="76"/>
      <c r="AS77" s="76"/>
      <c r="AT77" s="76"/>
      <c r="AU77" s="76"/>
      <c r="AV77" s="76"/>
      <c r="AW77" s="69">
        <v>0</v>
      </c>
      <c r="AX77" s="64">
        <f t="shared" si="67"/>
        <v>33</v>
      </c>
      <c r="AY77" s="70">
        <f t="shared" si="59"/>
        <v>0</v>
      </c>
      <c r="AZ77" s="71">
        <f t="shared" si="68"/>
        <v>33</v>
      </c>
      <c r="BA77" s="72">
        <f t="shared" si="69"/>
        <v>0</v>
      </c>
      <c r="BB77" s="71">
        <f t="shared" si="70"/>
        <v>9</v>
      </c>
      <c r="BC77" s="72">
        <f t="shared" si="71"/>
        <v>0</v>
      </c>
      <c r="BD77" s="71">
        <f t="shared" si="72"/>
        <v>22</v>
      </c>
      <c r="BE77" s="73">
        <f t="shared" si="73"/>
        <v>0</v>
      </c>
      <c r="BF77" s="71">
        <f t="shared" si="74"/>
        <v>4</v>
      </c>
      <c r="BG77" s="71">
        <f t="shared" si="75"/>
        <v>4</v>
      </c>
      <c r="BH77" s="74" t="str">
        <f t="shared" si="76"/>
        <v>4 v</v>
      </c>
      <c r="BI77" s="77">
        <f t="shared" si="77"/>
        <v>0</v>
      </c>
      <c r="BJ77" s="75">
        <v>0</v>
      </c>
      <c r="BK77" s="138">
        <f t="shared" si="78"/>
        <v>0</v>
      </c>
      <c r="BL77" s="71">
        <f t="shared" si="79"/>
        <v>57</v>
      </c>
      <c r="BM77" s="72">
        <f t="shared" si="80"/>
        <v>0</v>
      </c>
      <c r="BN77" s="71">
        <f t="shared" si="81"/>
        <v>10</v>
      </c>
      <c r="BO77" s="72">
        <f t="shared" si="82"/>
        <v>0</v>
      </c>
      <c r="BP77" s="76">
        <f t="shared" si="83"/>
        <v>38</v>
      </c>
      <c r="BQ77" s="68">
        <f t="shared" si="84"/>
        <v>0</v>
      </c>
      <c r="BR77" s="76">
        <f t="shared" si="85"/>
        <v>11</v>
      </c>
      <c r="BS77" s="71">
        <f t="shared" si="86"/>
        <v>11</v>
      </c>
      <c r="BT77" s="74" t="str">
        <f t="shared" si="87"/>
        <v>11 v</v>
      </c>
    </row>
    <row r="78" spans="3:72" ht="15.75">
      <c r="C78" s="2">
        <f>+VSS!C78</f>
        <v>84</v>
      </c>
      <c r="D78" s="2">
        <f>+VSS!D78</f>
        <v>0</v>
      </c>
      <c r="E78" s="10">
        <f>VSS!E78</f>
        <v>0</v>
      </c>
      <c r="F78" s="2">
        <f>+VSS!F78</f>
        <v>0</v>
      </c>
      <c r="G78" s="10" t="str">
        <f>+VSS!G78</f>
        <v>v</v>
      </c>
      <c r="H78" s="34">
        <f>+VSS!H78</f>
        <v>0</v>
      </c>
      <c r="I78" s="2"/>
      <c r="J78" s="2"/>
      <c r="K78" s="2"/>
      <c r="L78" s="2"/>
      <c r="M78" s="6">
        <f>+VSS!M78</f>
        <v>0</v>
      </c>
      <c r="N78" s="6">
        <f>+VSS!N78</f>
        <v>0</v>
      </c>
      <c r="O78" s="6">
        <f>+VSS!O78</f>
        <v>0</v>
      </c>
      <c r="P78" s="6">
        <f>+VSS!P78</f>
        <v>0</v>
      </c>
      <c r="Q78" s="6">
        <f>+VSS!Q78</f>
        <v>0</v>
      </c>
      <c r="R78" s="64">
        <f t="shared" si="60"/>
        <v>0</v>
      </c>
      <c r="S78" s="6">
        <f>+VSS!S78</f>
        <v>0</v>
      </c>
      <c r="T78" s="6">
        <f>+VSS!T78</f>
        <v>0</v>
      </c>
      <c r="U78" s="6">
        <f>+VSS!U78</f>
        <v>0</v>
      </c>
      <c r="V78" s="6">
        <f>+VSS!V78</f>
        <v>0</v>
      </c>
      <c r="W78" s="6">
        <f>+VSS!W78</f>
        <v>0</v>
      </c>
      <c r="X78" s="64">
        <f t="shared" si="61"/>
        <v>0</v>
      </c>
      <c r="Y78" s="6">
        <f>+VSS!Y78</f>
        <v>0</v>
      </c>
      <c r="Z78" s="6">
        <f>+VSS!Z78</f>
        <v>0</v>
      </c>
      <c r="AA78" s="6">
        <f>+VSS!AA78</f>
        <v>0</v>
      </c>
      <c r="AB78" s="6">
        <f>+VSS!AB78</f>
        <v>0</v>
      </c>
      <c r="AC78" s="6">
        <f>+VSS!AC78</f>
        <v>0</v>
      </c>
      <c r="AD78" s="64">
        <f t="shared" si="62"/>
        <v>0</v>
      </c>
      <c r="AE78" s="6">
        <f>+VSS!AE78</f>
        <v>0</v>
      </c>
      <c r="AF78" s="6">
        <f>+VSS!AF78</f>
        <v>0</v>
      </c>
      <c r="AG78" s="6">
        <f>+VSS!AG78</f>
        <v>0</v>
      </c>
      <c r="AH78" s="6">
        <f>+VSS!AH78</f>
        <v>0</v>
      </c>
      <c r="AI78" s="6">
        <f>+VSS!AI78</f>
        <v>0</v>
      </c>
      <c r="AJ78" s="64">
        <f t="shared" si="63"/>
        <v>0</v>
      </c>
      <c r="AK78" s="66">
        <f t="shared" si="64"/>
        <v>0</v>
      </c>
      <c r="AL78" s="64">
        <f t="shared" si="65"/>
        <v>52</v>
      </c>
      <c r="AM78" s="34">
        <v>0</v>
      </c>
      <c r="AN78" s="67"/>
      <c r="AO78" s="64">
        <f t="shared" si="66"/>
        <v>33</v>
      </c>
      <c r="AP78" s="68"/>
      <c r="AQ78" s="68"/>
      <c r="AR78" s="68"/>
      <c r="AS78" s="68"/>
      <c r="AT78" s="68"/>
      <c r="AU78" s="68"/>
      <c r="AV78" s="68"/>
      <c r="AW78" s="69">
        <v>0</v>
      </c>
      <c r="AX78" s="64">
        <f t="shared" si="67"/>
        <v>33</v>
      </c>
      <c r="AY78" s="70">
        <f t="shared" si="59"/>
        <v>0</v>
      </c>
      <c r="AZ78" s="71">
        <f t="shared" si="68"/>
        <v>33</v>
      </c>
      <c r="BA78" s="72">
        <f t="shared" si="69"/>
        <v>0</v>
      </c>
      <c r="BB78" s="71">
        <f t="shared" si="70"/>
        <v>9</v>
      </c>
      <c r="BC78" s="72">
        <f t="shared" si="71"/>
        <v>0</v>
      </c>
      <c r="BD78" s="71">
        <f t="shared" si="72"/>
        <v>22</v>
      </c>
      <c r="BE78" s="73">
        <f t="shared" si="73"/>
        <v>0</v>
      </c>
      <c r="BF78" s="71">
        <f t="shared" si="74"/>
        <v>4</v>
      </c>
      <c r="BG78" s="71">
        <f t="shared" si="75"/>
        <v>4</v>
      </c>
      <c r="BH78" s="74" t="str">
        <f t="shared" si="76"/>
        <v>4 v</v>
      </c>
      <c r="BI78" s="77">
        <f t="shared" si="77"/>
        <v>0</v>
      </c>
      <c r="BJ78" s="75">
        <v>0</v>
      </c>
      <c r="BK78" s="138">
        <f t="shared" si="78"/>
        <v>0</v>
      </c>
      <c r="BL78" s="71">
        <f t="shared" si="79"/>
        <v>57</v>
      </c>
      <c r="BM78" s="72">
        <f t="shared" si="80"/>
        <v>0</v>
      </c>
      <c r="BN78" s="71">
        <f t="shared" si="81"/>
        <v>10</v>
      </c>
      <c r="BO78" s="72">
        <f t="shared" si="82"/>
        <v>0</v>
      </c>
      <c r="BP78" s="76">
        <f t="shared" si="83"/>
        <v>38</v>
      </c>
      <c r="BQ78" s="68">
        <f t="shared" si="84"/>
        <v>0</v>
      </c>
      <c r="BR78" s="76">
        <f t="shared" si="85"/>
        <v>11</v>
      </c>
      <c r="BS78" s="71">
        <f t="shared" si="86"/>
        <v>11</v>
      </c>
      <c r="BT78" s="74" t="str">
        <f t="shared" si="87"/>
        <v>11 v</v>
      </c>
    </row>
    <row r="159" spans="41:60" ht="15.75">
      <c r="AO159" s="41">
        <f>+MAX(AO4:AO145)</f>
        <v>33</v>
      </c>
      <c r="AP159" s="9"/>
      <c r="AQ159" s="9"/>
      <c r="AR159" s="9"/>
      <c r="AS159" s="9"/>
      <c r="AT159" s="9"/>
      <c r="AU159" s="9"/>
      <c r="AV159" s="38"/>
      <c r="AX159" s="41">
        <f>+MAX(AX4:AX145)</f>
        <v>33</v>
      </c>
      <c r="AZ159" s="41">
        <f>+MAX(AZ4:AZ145)</f>
        <v>33</v>
      </c>
      <c r="BA159" s="41"/>
      <c r="BB159" s="41"/>
      <c r="BC159" s="41"/>
      <c r="BD159" s="41"/>
      <c r="BE159" s="41"/>
      <c r="BF159" s="41"/>
      <c r="BG159" s="41"/>
      <c r="BH159" s="41"/>
    </row>
  </sheetData>
  <sheetProtection/>
  <mergeCells count="50">
    <mergeCell ref="A4:A7"/>
    <mergeCell ref="BT2:BT3"/>
    <mergeCell ref="BI1:BT1"/>
    <mergeCell ref="AY1:AZ1"/>
    <mergeCell ref="AY2:AY3"/>
    <mergeCell ref="AZ2:AZ3"/>
    <mergeCell ref="Y1:AC2"/>
    <mergeCell ref="B1:B3"/>
    <mergeCell ref="C1:C3"/>
    <mergeCell ref="G1:G3"/>
    <mergeCell ref="A32:A35"/>
    <mergeCell ref="H1:H3"/>
    <mergeCell ref="BL2:BL3"/>
    <mergeCell ref="AK1:AK3"/>
    <mergeCell ref="AL2:AL3"/>
    <mergeCell ref="BJ2:BJ3"/>
    <mergeCell ref="AJ1:AJ3"/>
    <mergeCell ref="BK2:BK3"/>
    <mergeCell ref="AW1:AX1"/>
    <mergeCell ref="BH2:BH3"/>
    <mergeCell ref="A28:A31"/>
    <mergeCell ref="A44:A47"/>
    <mergeCell ref="A48:A51"/>
    <mergeCell ref="BI2:BI3"/>
    <mergeCell ref="AW2:AW3"/>
    <mergeCell ref="AX2:AX3"/>
    <mergeCell ref="A12:A15"/>
    <mergeCell ref="A16:A19"/>
    <mergeCell ref="A20:A23"/>
    <mergeCell ref="AD1:AD3"/>
    <mergeCell ref="A56:A59"/>
    <mergeCell ref="AM2:AM3"/>
    <mergeCell ref="AN2:AN3"/>
    <mergeCell ref="AO2:AO3"/>
    <mergeCell ref="A40:A43"/>
    <mergeCell ref="A24:A27"/>
    <mergeCell ref="AE1:AI2"/>
    <mergeCell ref="A1:A3"/>
    <mergeCell ref="A36:A39"/>
    <mergeCell ref="A8:A11"/>
    <mergeCell ref="E1:E3"/>
    <mergeCell ref="A61:A67"/>
    <mergeCell ref="R1:R3"/>
    <mergeCell ref="X1:X3"/>
    <mergeCell ref="S1:W2"/>
    <mergeCell ref="M1:Q2"/>
    <mergeCell ref="I1:L3"/>
    <mergeCell ref="D1:D3"/>
    <mergeCell ref="F1:F3"/>
    <mergeCell ref="A52:A55"/>
  </mergeCells>
  <conditionalFormatting sqref="BE4:BE78 AM4:AN78 BQ4:BQ78 AD4:AD78 R4:R78 X4:X78 I4:L78 AW4:AW78 BM4:BM78 BO4:BO78 BC4:BC78 BA4:BA78 AJ4:AK78 AY4:AY78 BI4:BK78">
    <cfRule type="cellIs" priority="1" dxfId="0" operator="equal" stopIfTrue="1">
      <formula>0</formula>
    </cfRule>
  </conditionalFormatting>
  <conditionalFormatting sqref="AP4:AV78">
    <cfRule type="cellIs" priority="2" dxfId="0" operator="equal" stopIfTrue="1">
      <formula>$I$1</formula>
    </cfRule>
    <cfRule type="cellIs" priority="3" dxfId="5" operator="lessThan" stopIfTrue="1">
      <formula>4</formula>
    </cfRule>
  </conditionalFormatting>
  <conditionalFormatting sqref="BL4:BL78 BT4:BT78 BH4:BH78">
    <cfRule type="cellIs" priority="4" dxfId="0" operator="equal" stopIfTrue="1">
      <formula>$M$1</formula>
    </cfRule>
    <cfRule type="cellIs" priority="5" dxfId="5" operator="lessThan" stopIfTrue="1">
      <formula>4</formula>
    </cfRule>
  </conditionalFormatting>
  <conditionalFormatting sqref="AL79:AL146">
    <cfRule type="cellIs" priority="6" dxfId="0" operator="equal" stopIfTrue="1">
      <formula>$AL$1</formula>
    </cfRule>
  </conditionalFormatting>
  <conditionalFormatting sqref="AL4:AL78">
    <cfRule type="cellIs" priority="7" dxfId="0" operator="equal" stopIfTrue="1">
      <formula>$AL$1</formula>
    </cfRule>
    <cfRule type="cellIs" priority="8" dxfId="2" operator="between" stopIfTrue="1">
      <formula>0.9</formula>
      <formula>6.1</formula>
    </cfRule>
  </conditionalFormatting>
  <conditionalFormatting sqref="H4:H78">
    <cfRule type="cellIs" priority="9" dxfId="5" operator="lessThan" stopIfTrue="1">
      <formula>1900</formula>
    </cfRule>
  </conditionalFormatting>
  <conditionalFormatting sqref="M4:Q78 S4:W78 Y4:AC78 AE4:AI78">
    <cfRule type="cellIs" priority="10" dxfId="0" operator="equal" stopIfTrue="1">
      <formula>0</formula>
    </cfRule>
    <cfRule type="cellIs" priority="11" dxfId="2" operator="greaterThan" stopIfTrue="1">
      <formula>10</formula>
    </cfRule>
  </conditionalFormatting>
  <conditionalFormatting sqref="AO4:AO78">
    <cfRule type="cellIs" priority="12" dxfId="0" operator="equal" stopIfTrue="1">
      <formula>$AL$1</formula>
    </cfRule>
    <cfRule type="cellIs" priority="13" dxfId="2" operator="between" stopIfTrue="1">
      <formula>0.9</formula>
      <formula>6.1</formula>
    </cfRule>
    <cfRule type="cellIs" priority="14" dxfId="0" operator="equal" stopIfTrue="1">
      <formula>MAX($AO$4:$AO$78)</formula>
    </cfRule>
  </conditionalFormatting>
  <conditionalFormatting sqref="AZ4:AZ78">
    <cfRule type="cellIs" priority="15" dxfId="0" operator="equal" stopIfTrue="1">
      <formula>$M$1</formula>
    </cfRule>
    <cfRule type="cellIs" priority="16" dxfId="5" operator="lessThan" stopIfTrue="1">
      <formula>4</formula>
    </cfRule>
    <cfRule type="cellIs" priority="17" dxfId="0" operator="equal" stopIfTrue="1">
      <formula>MAX($AZ$4:$AZ$78)</formula>
    </cfRule>
  </conditionalFormatting>
  <conditionalFormatting sqref="BN4:BN78 BB4:BB78">
    <cfRule type="cellIs" priority="18" dxfId="0" operator="equal" stopIfTrue="1">
      <formula>$M$1</formula>
    </cfRule>
    <cfRule type="cellIs" priority="19" dxfId="5" operator="lessThan" stopIfTrue="1">
      <formula>4</formula>
    </cfRule>
    <cfRule type="cellIs" priority="20" dxfId="0" operator="equal" stopIfTrue="1">
      <formula>MAX($BF$4:$BF$78)</formula>
    </cfRule>
  </conditionalFormatting>
  <conditionalFormatting sqref="BP4:BP78 BD4:BD78">
    <cfRule type="cellIs" priority="21" dxfId="0" operator="equal" stopIfTrue="1">
      <formula>$M$1</formula>
    </cfRule>
    <cfRule type="cellIs" priority="22" dxfId="5" operator="lessThan" stopIfTrue="1">
      <formula>4</formula>
    </cfRule>
    <cfRule type="cellIs" priority="23" dxfId="0" operator="equal" stopIfTrue="1">
      <formula>MAX($BH$4:$BH$78)</formula>
    </cfRule>
  </conditionalFormatting>
  <conditionalFormatting sqref="BR4:BR78 BF4:BF78">
    <cfRule type="cellIs" priority="24" dxfId="0" operator="equal" stopIfTrue="1">
      <formula>$M$1</formula>
    </cfRule>
    <cfRule type="cellIs" priority="25" dxfId="5" operator="lessThan" stopIfTrue="1">
      <formula>4</formula>
    </cfRule>
    <cfRule type="cellIs" priority="26" dxfId="0" operator="equal" stopIfTrue="1">
      <formula>MAX($BJ$4:$BJ$78)</formula>
    </cfRule>
  </conditionalFormatting>
  <conditionalFormatting sqref="F4:F78">
    <cfRule type="cellIs" priority="27" dxfId="2" operator="equal" stopIfTrue="1">
      <formula>0</formula>
    </cfRule>
  </conditionalFormatting>
  <conditionalFormatting sqref="BG4:BG78">
    <cfRule type="cellIs" priority="28" dxfId="0" operator="equal" stopIfTrue="1">
      <formula>$M$1</formula>
    </cfRule>
    <cfRule type="cellIs" priority="29" dxfId="5" operator="lessThan" stopIfTrue="1">
      <formula>4</formula>
    </cfRule>
    <cfRule type="cellIs" priority="30" dxfId="0" operator="equal" stopIfTrue="1">
      <formula>MAX($BG$4:$BG$78)</formula>
    </cfRule>
  </conditionalFormatting>
  <conditionalFormatting sqref="AX4:AX78">
    <cfRule type="cellIs" priority="31" dxfId="0" operator="equal" stopIfTrue="1">
      <formula>$AL$1</formula>
    </cfRule>
    <cfRule type="cellIs" priority="32" dxfId="2" operator="between" stopIfTrue="1">
      <formula>0.9</formula>
      <formula>6.1</formula>
    </cfRule>
    <cfRule type="cellIs" priority="33" dxfId="0" operator="equal" stopIfTrue="1">
      <formula>+MAX($AX$4:$AX$78)</formula>
    </cfRule>
  </conditionalFormatting>
  <conditionalFormatting sqref="BS4:BS78">
    <cfRule type="cellIs" priority="34" dxfId="0" operator="equal" stopIfTrue="1">
      <formula>$M$1</formula>
    </cfRule>
    <cfRule type="cellIs" priority="35" dxfId="5" operator="lessThan" stopIfTrue="1">
      <formula>4</formula>
    </cfRule>
    <cfRule type="cellIs" priority="36" dxfId="0" operator="equal" stopIfTrue="1">
      <formula>MAX($BS$4:$BS$78)</formula>
    </cfRule>
  </conditionalFormatting>
  <printOptions gridLines="1" horizontalCentered="1" verticalCentered="1"/>
  <pageMargins left="0.2755905511811024" right="0.31496062992125984" top="0.6299212598425197" bottom="0.5511811023622047" header="0.2362204724409449" footer="0.1968503937007874"/>
  <pageSetup horizontalDpi="300" verticalDpi="300" orientation="landscape" paperSize="9" scale="83" r:id="rId1"/>
  <headerFooter alignWithMargins="0">
    <oddHeader xml:space="preserve">&amp;C&amp;"Arial,Bold"&amp;14Eesti Meistrivõistlused 2008
harjutuses VSS, JKV, KOMB&amp;RTallinn, Männiku 3. juunil 2006 </oddHeader>
    <oddFooter>&amp;L&amp;14Tulejoone kohtunik&amp;CMärgijoone kohtunik&amp;RPeakohtunik</oddFooter>
  </headerFooter>
  <rowBreaks count="1" manualBreakCount="1">
    <brk id="38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Raamat</dc:creator>
  <cp:keywords/>
  <dc:description/>
  <cp:lastModifiedBy>* * * * *</cp:lastModifiedBy>
  <cp:lastPrinted>2008-07-05T13:11:39Z</cp:lastPrinted>
  <dcterms:created xsi:type="dcterms:W3CDTF">2003-08-01T10:21:17Z</dcterms:created>
  <dcterms:modified xsi:type="dcterms:W3CDTF">2008-07-09T21:41:06Z</dcterms:modified>
  <cp:category/>
  <cp:version/>
  <cp:contentType/>
  <cp:contentStatus/>
</cp:coreProperties>
</file>